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90" windowHeight="7665" tabRatio="601"/>
  </bookViews>
  <sheets>
    <sheet name="Empleados fijos" sheetId="4" r:id="rId1"/>
  </sheets>
  <definedNames>
    <definedName name="_xlnm.Print_Area" localSheetId="0">'Empleados fijos'!$A$1:$S$358</definedName>
  </definedNames>
  <calcPr calcId="125725"/>
</workbook>
</file>

<file path=xl/calcChain.xml><?xml version="1.0" encoding="utf-8"?>
<calcChain xmlns="http://schemas.openxmlformats.org/spreadsheetml/2006/main">
  <c r="N308" i="4"/>
  <c r="G308"/>
  <c r="F308"/>
  <c r="M307"/>
  <c r="L307"/>
  <c r="K307"/>
  <c r="J307"/>
  <c r="I307"/>
  <c r="P307" s="1"/>
  <c r="R307" s="1"/>
  <c r="M306"/>
  <c r="L306"/>
  <c r="K306"/>
  <c r="J306"/>
  <c r="I306"/>
  <c r="M305"/>
  <c r="L305"/>
  <c r="K305"/>
  <c r="Q305" s="1"/>
  <c r="J305"/>
  <c r="I305"/>
  <c r="M304"/>
  <c r="L304"/>
  <c r="K304"/>
  <c r="J304"/>
  <c r="I304"/>
  <c r="M303"/>
  <c r="L303"/>
  <c r="K303"/>
  <c r="J303"/>
  <c r="I303"/>
  <c r="P303" s="1"/>
  <c r="R303" s="1"/>
  <c r="M302"/>
  <c r="L302"/>
  <c r="K302"/>
  <c r="J302"/>
  <c r="Q302"/>
  <c r="I302"/>
  <c r="M301"/>
  <c r="L301"/>
  <c r="K301"/>
  <c r="J301"/>
  <c r="I301"/>
  <c r="M300"/>
  <c r="L300"/>
  <c r="K300"/>
  <c r="J300"/>
  <c r="I300"/>
  <c r="M299"/>
  <c r="L299"/>
  <c r="K299"/>
  <c r="J299"/>
  <c r="I299"/>
  <c r="P299" s="1"/>
  <c r="R299" s="1"/>
  <c r="M298"/>
  <c r="L298"/>
  <c r="K298"/>
  <c r="J298"/>
  <c r="I298"/>
  <c r="M297"/>
  <c r="L297"/>
  <c r="K297"/>
  <c r="J297"/>
  <c r="Q297"/>
  <c r="I297"/>
  <c r="M296"/>
  <c r="L296"/>
  <c r="K296"/>
  <c r="J296"/>
  <c r="I296"/>
  <c r="P296" s="1"/>
  <c r="R296" s="1"/>
  <c r="M295"/>
  <c r="L295"/>
  <c r="K295"/>
  <c r="J295"/>
  <c r="Q295" s="1"/>
  <c r="I295"/>
  <c r="M294"/>
  <c r="L294"/>
  <c r="K294"/>
  <c r="J294"/>
  <c r="I294"/>
  <c r="M293"/>
  <c r="L293"/>
  <c r="K293"/>
  <c r="J293"/>
  <c r="I293"/>
  <c r="M292"/>
  <c r="L292"/>
  <c r="K292"/>
  <c r="J292"/>
  <c r="I292"/>
  <c r="P292" s="1"/>
  <c r="R292" s="1"/>
  <c r="M291"/>
  <c r="L291"/>
  <c r="K291"/>
  <c r="J291"/>
  <c r="Q291" s="1"/>
  <c r="I291"/>
  <c r="M290"/>
  <c r="L290"/>
  <c r="K290"/>
  <c r="J290"/>
  <c r="I290"/>
  <c r="O290"/>
  <c r="M289"/>
  <c r="L289"/>
  <c r="K289"/>
  <c r="J289"/>
  <c r="I289"/>
  <c r="M288"/>
  <c r="L288"/>
  <c r="P288"/>
  <c r="R288" s="1"/>
  <c r="K288"/>
  <c r="J288"/>
  <c r="I288"/>
  <c r="M287"/>
  <c r="L287"/>
  <c r="K287"/>
  <c r="J287"/>
  <c r="Q287" s="1"/>
  <c r="I287"/>
  <c r="M286"/>
  <c r="L286"/>
  <c r="K286"/>
  <c r="J286"/>
  <c r="Q286" s="1"/>
  <c r="I286"/>
  <c r="M285"/>
  <c r="L285"/>
  <c r="K285"/>
  <c r="J285"/>
  <c r="I285"/>
  <c r="M284"/>
  <c r="L284"/>
  <c r="K284"/>
  <c r="J284"/>
  <c r="I284"/>
  <c r="O284" s="1"/>
  <c r="M283"/>
  <c r="L283"/>
  <c r="K283"/>
  <c r="J283"/>
  <c r="Q283" s="1"/>
  <c r="I283"/>
  <c r="P283" s="1"/>
  <c r="R283" s="1"/>
  <c r="M282"/>
  <c r="L282"/>
  <c r="K282"/>
  <c r="J282"/>
  <c r="I282"/>
  <c r="M281"/>
  <c r="L281"/>
  <c r="K281"/>
  <c r="J281"/>
  <c r="I281"/>
  <c r="M280"/>
  <c r="L280"/>
  <c r="K280"/>
  <c r="J280"/>
  <c r="Q280" s="1"/>
  <c r="I280"/>
  <c r="O280"/>
  <c r="M279"/>
  <c r="L279"/>
  <c r="K279"/>
  <c r="J279"/>
  <c r="Q279" s="1"/>
  <c r="I279"/>
  <c r="M278"/>
  <c r="L278"/>
  <c r="P278" s="1"/>
  <c r="K278"/>
  <c r="J278"/>
  <c r="I278"/>
  <c r="M277"/>
  <c r="O277" s="1"/>
  <c r="L277"/>
  <c r="P277" s="1"/>
  <c r="R277" s="1"/>
  <c r="K277"/>
  <c r="J277"/>
  <c r="I277"/>
  <c r="M276"/>
  <c r="L276"/>
  <c r="K276"/>
  <c r="J276"/>
  <c r="Q276" s="1"/>
  <c r="I276"/>
  <c r="M275"/>
  <c r="L275"/>
  <c r="K275"/>
  <c r="J275"/>
  <c r="I275"/>
  <c r="O275"/>
  <c r="M274"/>
  <c r="L274"/>
  <c r="K274"/>
  <c r="J274"/>
  <c r="Q274" s="1"/>
  <c r="I274"/>
  <c r="M273"/>
  <c r="L273"/>
  <c r="K273"/>
  <c r="Q273" s="1"/>
  <c r="J273"/>
  <c r="I273"/>
  <c r="M272"/>
  <c r="L272"/>
  <c r="K272"/>
  <c r="J272"/>
  <c r="I272"/>
  <c r="P272" s="1"/>
  <c r="R272" s="1"/>
  <c r="M271"/>
  <c r="L271"/>
  <c r="K271"/>
  <c r="J271"/>
  <c r="I271"/>
  <c r="O271" s="1"/>
  <c r="M270"/>
  <c r="L270"/>
  <c r="K270"/>
  <c r="O270" s="1"/>
  <c r="J270"/>
  <c r="I270"/>
  <c r="M269"/>
  <c r="L269"/>
  <c r="P269" s="1"/>
  <c r="R269" s="1"/>
  <c r="K269"/>
  <c r="Q269" s="1"/>
  <c r="J269"/>
  <c r="I269"/>
  <c r="M268"/>
  <c r="L268"/>
  <c r="K268"/>
  <c r="J268"/>
  <c r="I268"/>
  <c r="O268" s="1"/>
  <c r="M267"/>
  <c r="L267"/>
  <c r="K267"/>
  <c r="J267"/>
  <c r="I267"/>
  <c r="O267"/>
  <c r="M266"/>
  <c r="L266"/>
  <c r="K266"/>
  <c r="J266"/>
  <c r="I266"/>
  <c r="M265"/>
  <c r="L265"/>
  <c r="K265"/>
  <c r="Q265" s="1"/>
  <c r="J265"/>
  <c r="I265"/>
  <c r="M264"/>
  <c r="L264"/>
  <c r="K264"/>
  <c r="J264"/>
  <c r="I264"/>
  <c r="P264" s="1"/>
  <c r="R264" s="1"/>
  <c r="M263"/>
  <c r="L263"/>
  <c r="K263"/>
  <c r="J263"/>
  <c r="I263"/>
  <c r="M262"/>
  <c r="L262"/>
  <c r="K262"/>
  <c r="J262"/>
  <c r="Q262"/>
  <c r="I262"/>
  <c r="M261"/>
  <c r="L261"/>
  <c r="P261"/>
  <c r="R261" s="1"/>
  <c r="K261"/>
  <c r="J261"/>
  <c r="Q261" s="1"/>
  <c r="I261"/>
  <c r="M260"/>
  <c r="L260"/>
  <c r="K260"/>
  <c r="J260"/>
  <c r="Q260" s="1"/>
  <c r="I260"/>
  <c r="O260"/>
  <c r="M259"/>
  <c r="L259"/>
  <c r="K259"/>
  <c r="J259"/>
  <c r="Q259" s="1"/>
  <c r="I259"/>
  <c r="P259" s="1"/>
  <c r="R259"/>
  <c r="M258"/>
  <c r="L258"/>
  <c r="K258"/>
  <c r="J258"/>
  <c r="I258"/>
  <c r="M257"/>
  <c r="L257"/>
  <c r="K257"/>
  <c r="O257" s="1"/>
  <c r="J257"/>
  <c r="I257"/>
  <c r="M256"/>
  <c r="L256"/>
  <c r="K256"/>
  <c r="J256"/>
  <c r="I256"/>
  <c r="P256" s="1"/>
  <c r="R256" s="1"/>
  <c r="M255"/>
  <c r="L255"/>
  <c r="K255"/>
  <c r="J255"/>
  <c r="I255"/>
  <c r="M254"/>
  <c r="L254"/>
  <c r="K254"/>
  <c r="J254"/>
  <c r="Q254" s="1"/>
  <c r="I254"/>
  <c r="M253"/>
  <c r="L253"/>
  <c r="P253"/>
  <c r="R253" s="1"/>
  <c r="K253"/>
  <c r="J253"/>
  <c r="I253"/>
  <c r="O253" s="1"/>
  <c r="M252"/>
  <c r="L252"/>
  <c r="K252"/>
  <c r="J252"/>
  <c r="I252"/>
  <c r="M251"/>
  <c r="L251"/>
  <c r="K251"/>
  <c r="J251"/>
  <c r="Q251" s="1"/>
  <c r="I251"/>
  <c r="P251" s="1"/>
  <c r="R251" s="1"/>
  <c r="M250"/>
  <c r="L250"/>
  <c r="K250"/>
  <c r="J250"/>
  <c r="I250"/>
  <c r="M249"/>
  <c r="L249"/>
  <c r="K249"/>
  <c r="J249"/>
  <c r="I249"/>
  <c r="M248"/>
  <c r="L248"/>
  <c r="K248"/>
  <c r="J248"/>
  <c r="I248"/>
  <c r="P248" s="1"/>
  <c r="R248" s="1"/>
  <c r="M247"/>
  <c r="L247"/>
  <c r="K247"/>
  <c r="J247"/>
  <c r="Q247"/>
  <c r="I247"/>
  <c r="M246"/>
  <c r="L246"/>
  <c r="K246"/>
  <c r="J246"/>
  <c r="I246"/>
  <c r="M245"/>
  <c r="L245"/>
  <c r="K245"/>
  <c r="J245"/>
  <c r="I245"/>
  <c r="P245" s="1"/>
  <c r="R245" s="1"/>
  <c r="M244"/>
  <c r="L244"/>
  <c r="K244"/>
  <c r="J244"/>
  <c r="I244"/>
  <c r="M243"/>
  <c r="L243"/>
  <c r="K243"/>
  <c r="J243"/>
  <c r="Q243"/>
  <c r="I243"/>
  <c r="P243" s="1"/>
  <c r="R243" s="1"/>
  <c r="M242"/>
  <c r="L242"/>
  <c r="K242"/>
  <c r="J242"/>
  <c r="I242"/>
  <c r="P242" s="1"/>
  <c r="M241"/>
  <c r="L241"/>
  <c r="K241"/>
  <c r="J241"/>
  <c r="I241"/>
  <c r="M240"/>
  <c r="Q240"/>
  <c r="L240"/>
  <c r="K240"/>
  <c r="J240"/>
  <c r="I240"/>
  <c r="P240" s="1"/>
  <c r="R240" s="1"/>
  <c r="M239"/>
  <c r="L239"/>
  <c r="K239"/>
  <c r="J239"/>
  <c r="Q239" s="1"/>
  <c r="I239"/>
  <c r="P239" s="1"/>
  <c r="R239" s="1"/>
  <c r="M238"/>
  <c r="L238"/>
  <c r="K238"/>
  <c r="J238"/>
  <c r="I238"/>
  <c r="O238" s="1"/>
  <c r="M237"/>
  <c r="L237"/>
  <c r="R237"/>
  <c r="K237"/>
  <c r="J237"/>
  <c r="I237"/>
  <c r="P237" s="1"/>
  <c r="M236"/>
  <c r="L236"/>
  <c r="K236"/>
  <c r="J236"/>
  <c r="I236"/>
  <c r="P236" s="1"/>
  <c r="R236" s="1"/>
  <c r="M235"/>
  <c r="L235"/>
  <c r="K235"/>
  <c r="J235"/>
  <c r="O235"/>
  <c r="I235"/>
  <c r="M234"/>
  <c r="L234"/>
  <c r="K234"/>
  <c r="Q234" s="1"/>
  <c r="J234"/>
  <c r="I234"/>
  <c r="O234" s="1"/>
  <c r="M233"/>
  <c r="L233"/>
  <c r="K233"/>
  <c r="J233"/>
  <c r="I233"/>
  <c r="M232"/>
  <c r="L232"/>
  <c r="K232"/>
  <c r="J232"/>
  <c r="I232"/>
  <c r="P232" s="1"/>
  <c r="R232" s="1"/>
  <c r="M231"/>
  <c r="L231"/>
  <c r="K231"/>
  <c r="J231"/>
  <c r="I231"/>
  <c r="O231" s="1"/>
  <c r="M230"/>
  <c r="L230"/>
  <c r="K230"/>
  <c r="Q230" s="1"/>
  <c r="J230"/>
  <c r="I230"/>
  <c r="M229"/>
  <c r="L229"/>
  <c r="K229"/>
  <c r="J229"/>
  <c r="I229"/>
  <c r="P229" s="1"/>
  <c r="R229" s="1"/>
  <c r="M228"/>
  <c r="L228"/>
  <c r="K228"/>
  <c r="J228"/>
  <c r="Q228"/>
  <c r="I228"/>
  <c r="M227"/>
  <c r="L227"/>
  <c r="K227"/>
  <c r="J227"/>
  <c r="I227"/>
  <c r="M226"/>
  <c r="L226"/>
  <c r="K226"/>
  <c r="J226"/>
  <c r="I226"/>
  <c r="M225"/>
  <c r="L225"/>
  <c r="K225"/>
  <c r="J225"/>
  <c r="Q225" s="1"/>
  <c r="I225"/>
  <c r="P225" s="1"/>
  <c r="R225" s="1"/>
  <c r="M224"/>
  <c r="L224"/>
  <c r="K224"/>
  <c r="J224"/>
  <c r="I224"/>
  <c r="M223"/>
  <c r="L223"/>
  <c r="K223"/>
  <c r="J223"/>
  <c r="I223"/>
  <c r="M222"/>
  <c r="L222"/>
  <c r="K222"/>
  <c r="Q222" s="1"/>
  <c r="J222"/>
  <c r="I222"/>
  <c r="M221"/>
  <c r="L221"/>
  <c r="K221"/>
  <c r="J221"/>
  <c r="I221"/>
  <c r="O221" s="1"/>
  <c r="M220"/>
  <c r="L220"/>
  <c r="K220"/>
  <c r="J220"/>
  <c r="I220"/>
  <c r="M219"/>
  <c r="L219"/>
  <c r="K219"/>
  <c r="J219"/>
  <c r="I219"/>
  <c r="M218"/>
  <c r="L218"/>
  <c r="K218"/>
  <c r="J218"/>
  <c r="I218"/>
  <c r="M217"/>
  <c r="L217"/>
  <c r="K217"/>
  <c r="J217"/>
  <c r="I217"/>
  <c r="P217" s="1"/>
  <c r="R217" s="1"/>
  <c r="M216"/>
  <c r="L216"/>
  <c r="K216"/>
  <c r="J216"/>
  <c r="I216"/>
  <c r="M215"/>
  <c r="L215"/>
  <c r="K215"/>
  <c r="J215"/>
  <c r="I215"/>
  <c r="M214"/>
  <c r="L214"/>
  <c r="K214"/>
  <c r="J214"/>
  <c r="I214"/>
  <c r="M213"/>
  <c r="L213"/>
  <c r="K213"/>
  <c r="J213"/>
  <c r="I213"/>
  <c r="M212"/>
  <c r="L212"/>
  <c r="K212"/>
  <c r="J212"/>
  <c r="Q212"/>
  <c r="I212"/>
  <c r="M211"/>
  <c r="L211"/>
  <c r="K211"/>
  <c r="J211"/>
  <c r="I211"/>
  <c r="M210"/>
  <c r="L210"/>
  <c r="K210"/>
  <c r="Q210" s="1"/>
  <c r="J210"/>
  <c r="I210"/>
  <c r="M209"/>
  <c r="L209"/>
  <c r="K209"/>
  <c r="J209"/>
  <c r="I209"/>
  <c r="M208"/>
  <c r="L208"/>
  <c r="K208"/>
  <c r="J208"/>
  <c r="I208"/>
  <c r="P208" s="1"/>
  <c r="R208" s="1"/>
  <c r="M207"/>
  <c r="L207"/>
  <c r="K207"/>
  <c r="J207"/>
  <c r="I207"/>
  <c r="M206"/>
  <c r="L206"/>
  <c r="P206"/>
  <c r="R206" s="1"/>
  <c r="K206"/>
  <c r="J206"/>
  <c r="Q206" s="1"/>
  <c r="I206"/>
  <c r="M205"/>
  <c r="L205"/>
  <c r="K205"/>
  <c r="J205"/>
  <c r="I205"/>
  <c r="M204"/>
  <c r="L204"/>
  <c r="K204"/>
  <c r="J204"/>
  <c r="Q204" s="1"/>
  <c r="I204"/>
  <c r="M203"/>
  <c r="L203"/>
  <c r="K203"/>
  <c r="J203"/>
  <c r="I203"/>
  <c r="M202"/>
  <c r="L202"/>
  <c r="K202"/>
  <c r="J202"/>
  <c r="Q202" s="1"/>
  <c r="I202"/>
  <c r="P202" s="1"/>
  <c r="R202" s="1"/>
  <c r="M201"/>
  <c r="L201"/>
  <c r="K201"/>
  <c r="J201"/>
  <c r="Q201" s="1"/>
  <c r="I201"/>
  <c r="P201"/>
  <c r="R201" s="1"/>
  <c r="M200"/>
  <c r="L200"/>
  <c r="K200"/>
  <c r="J200"/>
  <c r="I200"/>
  <c r="M199"/>
  <c r="L199"/>
  <c r="K199"/>
  <c r="J199"/>
  <c r="I199"/>
  <c r="M198"/>
  <c r="L198"/>
  <c r="K198"/>
  <c r="J198"/>
  <c r="I198"/>
  <c r="M197"/>
  <c r="L197"/>
  <c r="K197"/>
  <c r="J197"/>
  <c r="I197"/>
  <c r="M196"/>
  <c r="L196"/>
  <c r="K196"/>
  <c r="J196"/>
  <c r="I196"/>
  <c r="M195"/>
  <c r="L195"/>
  <c r="K195"/>
  <c r="J195"/>
  <c r="I195"/>
  <c r="M194"/>
  <c r="L194"/>
  <c r="K194"/>
  <c r="Q194"/>
  <c r="J194"/>
  <c r="I194"/>
  <c r="M193"/>
  <c r="L193"/>
  <c r="K193"/>
  <c r="J193"/>
  <c r="I193"/>
  <c r="M192"/>
  <c r="L192"/>
  <c r="K192"/>
  <c r="J192"/>
  <c r="I192"/>
  <c r="M191"/>
  <c r="L191"/>
  <c r="K191"/>
  <c r="J191"/>
  <c r="I191"/>
  <c r="M190"/>
  <c r="L190"/>
  <c r="K190"/>
  <c r="Q190" s="1"/>
  <c r="J190"/>
  <c r="I190"/>
  <c r="M189"/>
  <c r="L189"/>
  <c r="K189"/>
  <c r="J189"/>
  <c r="I189"/>
  <c r="M188"/>
  <c r="L188"/>
  <c r="K188"/>
  <c r="J188"/>
  <c r="Q188" s="1"/>
  <c r="I188"/>
  <c r="M187"/>
  <c r="L187"/>
  <c r="K187"/>
  <c r="J187"/>
  <c r="I187"/>
  <c r="M186"/>
  <c r="L186"/>
  <c r="K186"/>
  <c r="J186"/>
  <c r="I186"/>
  <c r="M185"/>
  <c r="L185"/>
  <c r="K185"/>
  <c r="J185"/>
  <c r="I185"/>
  <c r="M184"/>
  <c r="L184"/>
  <c r="K184"/>
  <c r="J184"/>
  <c r="I184"/>
  <c r="M183"/>
  <c r="L183"/>
  <c r="K183"/>
  <c r="J183"/>
  <c r="I183"/>
  <c r="P183" s="1"/>
  <c r="M182"/>
  <c r="L182"/>
  <c r="K182"/>
  <c r="J182"/>
  <c r="I182"/>
  <c r="M181"/>
  <c r="L181"/>
  <c r="K181"/>
  <c r="J181"/>
  <c r="I181"/>
  <c r="P181" s="1"/>
  <c r="R181" s="1"/>
  <c r="M180"/>
  <c r="L180"/>
  <c r="K180"/>
  <c r="J180"/>
  <c r="Q180"/>
  <c r="I180"/>
  <c r="M179"/>
  <c r="L179"/>
  <c r="K179"/>
  <c r="J179"/>
  <c r="I179"/>
  <c r="M178"/>
  <c r="L178"/>
  <c r="K178"/>
  <c r="J178"/>
  <c r="I178"/>
  <c r="M177"/>
  <c r="L177"/>
  <c r="K177"/>
  <c r="J177"/>
  <c r="I177"/>
  <c r="M176"/>
  <c r="L176"/>
  <c r="K176"/>
  <c r="J176"/>
  <c r="I176"/>
  <c r="M175"/>
  <c r="L175"/>
  <c r="K175"/>
  <c r="J175"/>
  <c r="I175"/>
  <c r="M174"/>
  <c r="L174"/>
  <c r="K174"/>
  <c r="Q174" s="1"/>
  <c r="J174"/>
  <c r="I174"/>
  <c r="O174" s="1"/>
  <c r="M173"/>
  <c r="L173"/>
  <c r="K173"/>
  <c r="J173"/>
  <c r="Q173" s="1"/>
  <c r="I173"/>
  <c r="P173" s="1"/>
  <c r="R173" s="1"/>
  <c r="M172"/>
  <c r="L172"/>
  <c r="K172"/>
  <c r="J172"/>
  <c r="I172"/>
  <c r="M171"/>
  <c r="L171"/>
  <c r="K171"/>
  <c r="J171"/>
  <c r="I171"/>
  <c r="P171"/>
  <c r="R171" s="1"/>
  <c r="M170"/>
  <c r="L170"/>
  <c r="O170"/>
  <c r="K170"/>
  <c r="J170"/>
  <c r="I170"/>
  <c r="M169"/>
  <c r="L169"/>
  <c r="K169"/>
  <c r="J169"/>
  <c r="I169"/>
  <c r="P169" s="1"/>
  <c r="R169" s="1"/>
  <c r="M168"/>
  <c r="L168"/>
  <c r="K168"/>
  <c r="J168"/>
  <c r="I168"/>
  <c r="M167"/>
  <c r="L167"/>
  <c r="K167"/>
  <c r="J167"/>
  <c r="Q167"/>
  <c r="I167"/>
  <c r="P167" s="1"/>
  <c r="R167" s="1"/>
  <c r="M166"/>
  <c r="L166"/>
  <c r="K166"/>
  <c r="J166"/>
  <c r="I166"/>
  <c r="P166" s="1"/>
  <c r="R166" s="1"/>
  <c r="M165"/>
  <c r="L165"/>
  <c r="K165"/>
  <c r="J165"/>
  <c r="I165"/>
  <c r="O165" s="1"/>
  <c r="M164"/>
  <c r="L164"/>
  <c r="K164"/>
  <c r="J164"/>
  <c r="O164" s="1"/>
  <c r="I164"/>
  <c r="P164" s="1"/>
  <c r="R164" s="1"/>
  <c r="M163"/>
  <c r="L163"/>
  <c r="K163"/>
  <c r="J163"/>
  <c r="I163"/>
  <c r="M162"/>
  <c r="L162"/>
  <c r="K162"/>
  <c r="J162"/>
  <c r="I162"/>
  <c r="P162" s="1"/>
  <c r="R162" s="1"/>
  <c r="M161"/>
  <c r="L161"/>
  <c r="K161"/>
  <c r="J161"/>
  <c r="I161"/>
  <c r="M160"/>
  <c r="L160"/>
  <c r="K160"/>
  <c r="J160"/>
  <c r="I160"/>
  <c r="M159"/>
  <c r="L159"/>
  <c r="K159"/>
  <c r="J159"/>
  <c r="I159"/>
  <c r="P159" s="1"/>
  <c r="R159" s="1"/>
  <c r="M158"/>
  <c r="L158"/>
  <c r="K158"/>
  <c r="J158"/>
  <c r="I158"/>
  <c r="M157"/>
  <c r="L157"/>
  <c r="K157"/>
  <c r="J157"/>
  <c r="I157"/>
  <c r="M156"/>
  <c r="L156"/>
  <c r="K156"/>
  <c r="J156"/>
  <c r="Q156"/>
  <c r="I156"/>
  <c r="M155"/>
  <c r="L155"/>
  <c r="K155"/>
  <c r="J155"/>
  <c r="I155"/>
  <c r="P155" s="1"/>
  <c r="R155" s="1"/>
  <c r="M154"/>
  <c r="L154"/>
  <c r="K154"/>
  <c r="J154"/>
  <c r="I154"/>
  <c r="M153"/>
  <c r="L153"/>
  <c r="K153"/>
  <c r="J153"/>
  <c r="I153"/>
  <c r="M152"/>
  <c r="L152"/>
  <c r="K152"/>
  <c r="J152"/>
  <c r="I152"/>
  <c r="M151"/>
  <c r="L151"/>
  <c r="K151"/>
  <c r="J151"/>
  <c r="I151"/>
  <c r="M150"/>
  <c r="L150"/>
  <c r="K150"/>
  <c r="J150"/>
  <c r="I150"/>
  <c r="M149"/>
  <c r="L149"/>
  <c r="K149"/>
  <c r="J149"/>
  <c r="I149"/>
  <c r="M148"/>
  <c r="L148"/>
  <c r="K148"/>
  <c r="J148"/>
  <c r="I148"/>
  <c r="P148" s="1"/>
  <c r="R148" s="1"/>
  <c r="M147"/>
  <c r="L147"/>
  <c r="P147" s="1"/>
  <c r="K147"/>
  <c r="J147"/>
  <c r="Q147" s="1"/>
  <c r="I147"/>
  <c r="M146"/>
  <c r="L146"/>
  <c r="K146"/>
  <c r="J146"/>
  <c r="I146"/>
  <c r="M145"/>
  <c r="L145"/>
  <c r="K145"/>
  <c r="J145"/>
  <c r="I145"/>
  <c r="M144"/>
  <c r="L144"/>
  <c r="P144"/>
  <c r="R144" s="1"/>
  <c r="K144"/>
  <c r="J144"/>
  <c r="I144"/>
  <c r="M143"/>
  <c r="L143"/>
  <c r="K143"/>
  <c r="J143"/>
  <c r="I143"/>
  <c r="M142"/>
  <c r="L142"/>
  <c r="K142"/>
  <c r="J142"/>
  <c r="I142"/>
  <c r="M141"/>
  <c r="L141"/>
  <c r="K141"/>
  <c r="J141"/>
  <c r="I141"/>
  <c r="M140"/>
  <c r="L140"/>
  <c r="K140"/>
  <c r="J140"/>
  <c r="I140"/>
  <c r="P140" s="1"/>
  <c r="R140" s="1"/>
  <c r="M139"/>
  <c r="L139"/>
  <c r="K139"/>
  <c r="J139"/>
  <c r="Q139" s="1"/>
  <c r="I139"/>
  <c r="M138"/>
  <c r="L138"/>
  <c r="K138"/>
  <c r="J138"/>
  <c r="I138"/>
  <c r="M137"/>
  <c r="L137"/>
  <c r="P137" s="1"/>
  <c r="K137"/>
  <c r="J137"/>
  <c r="I137"/>
  <c r="M136"/>
  <c r="L136"/>
  <c r="K136"/>
  <c r="J136"/>
  <c r="I136"/>
  <c r="P136" s="1"/>
  <c r="R136" s="1"/>
  <c r="M135"/>
  <c r="L135"/>
  <c r="K135"/>
  <c r="J135"/>
  <c r="I135"/>
  <c r="M134"/>
  <c r="L134"/>
  <c r="K134"/>
  <c r="J134"/>
  <c r="Q134"/>
  <c r="I134"/>
  <c r="M133"/>
  <c r="L133"/>
  <c r="K133"/>
  <c r="J133"/>
  <c r="I133"/>
  <c r="M132"/>
  <c r="L132"/>
  <c r="K132"/>
  <c r="J132"/>
  <c r="I132"/>
  <c r="M131"/>
  <c r="L131"/>
  <c r="K131"/>
  <c r="J131"/>
  <c r="I131"/>
  <c r="M130"/>
  <c r="L130"/>
  <c r="K130"/>
  <c r="J130"/>
  <c r="I130"/>
  <c r="M129"/>
  <c r="L129"/>
  <c r="K129"/>
  <c r="Q129" s="1"/>
  <c r="J129"/>
  <c r="O129"/>
  <c r="I129"/>
  <c r="M128"/>
  <c r="L128"/>
  <c r="K128"/>
  <c r="Q128" s="1"/>
  <c r="J128"/>
  <c r="I128"/>
  <c r="M127"/>
  <c r="L127"/>
  <c r="K127"/>
  <c r="J127"/>
  <c r="I127"/>
  <c r="P127" s="1"/>
  <c r="R127" s="1"/>
  <c r="M126"/>
  <c r="L126"/>
  <c r="K126"/>
  <c r="J126"/>
  <c r="I126"/>
  <c r="P126"/>
  <c r="R126" s="1"/>
  <c r="M125"/>
  <c r="L125"/>
  <c r="K125"/>
  <c r="O125" s="1"/>
  <c r="J125"/>
  <c r="I125"/>
  <c r="P125"/>
  <c r="R125" s="1"/>
  <c r="M124"/>
  <c r="L124"/>
  <c r="P124"/>
  <c r="R124" s="1"/>
  <c r="K124"/>
  <c r="J124"/>
  <c r="I124"/>
  <c r="M123"/>
  <c r="L123"/>
  <c r="K123"/>
  <c r="Q123" s="1"/>
  <c r="J123"/>
  <c r="I123"/>
  <c r="P123" s="1"/>
  <c r="R123" s="1"/>
  <c r="M122"/>
  <c r="L122"/>
  <c r="K122"/>
  <c r="J122"/>
  <c r="I122"/>
  <c r="M121"/>
  <c r="L121"/>
  <c r="K121"/>
  <c r="J121"/>
  <c r="I121"/>
  <c r="P121" s="1"/>
  <c r="R121" s="1"/>
  <c r="M120"/>
  <c r="L120"/>
  <c r="K120"/>
  <c r="Q120"/>
  <c r="J120"/>
  <c r="I120"/>
  <c r="M119"/>
  <c r="L119"/>
  <c r="K119"/>
  <c r="J119"/>
  <c r="I119"/>
  <c r="M118"/>
  <c r="L118"/>
  <c r="K118"/>
  <c r="J118"/>
  <c r="I118"/>
  <c r="P118" s="1"/>
  <c r="R118" s="1"/>
  <c r="M117"/>
  <c r="L117"/>
  <c r="K117"/>
  <c r="J117"/>
  <c r="I117"/>
  <c r="M116"/>
  <c r="L116"/>
  <c r="K116"/>
  <c r="J116"/>
  <c r="I116"/>
  <c r="P116" s="1"/>
  <c r="R116" s="1"/>
  <c r="M115"/>
  <c r="L115"/>
  <c r="K115"/>
  <c r="J115"/>
  <c r="I115"/>
  <c r="P115"/>
  <c r="R115" s="1"/>
  <c r="M114"/>
  <c r="L114"/>
  <c r="K114"/>
  <c r="J114"/>
  <c r="I114"/>
  <c r="M113"/>
  <c r="L113"/>
  <c r="P113" s="1"/>
  <c r="K113"/>
  <c r="J113"/>
  <c r="Q113" s="1"/>
  <c r="I113"/>
  <c r="M112"/>
  <c r="L112"/>
  <c r="K112"/>
  <c r="J112"/>
  <c r="I112"/>
  <c r="P112" s="1"/>
  <c r="R112" s="1"/>
  <c r="M111"/>
  <c r="L111"/>
  <c r="K111"/>
  <c r="J111"/>
  <c r="Q111" s="1"/>
  <c r="I111"/>
  <c r="M110"/>
  <c r="L110"/>
  <c r="K110"/>
  <c r="J110"/>
  <c r="Q110" s="1"/>
  <c r="I110"/>
  <c r="M109"/>
  <c r="L109"/>
  <c r="K109"/>
  <c r="J109"/>
  <c r="Q109" s="1"/>
  <c r="I109"/>
  <c r="M108"/>
  <c r="L108"/>
  <c r="K108"/>
  <c r="J108"/>
  <c r="I108"/>
  <c r="P108" s="1"/>
  <c r="R108" s="1"/>
  <c r="M107"/>
  <c r="L107"/>
  <c r="K107"/>
  <c r="J107"/>
  <c r="Q107" s="1"/>
  <c r="I107"/>
  <c r="O107"/>
  <c r="M106"/>
  <c r="L106"/>
  <c r="K106"/>
  <c r="J106"/>
  <c r="I106"/>
  <c r="P106" s="1"/>
  <c r="R106" s="1"/>
  <c r="M105"/>
  <c r="L105"/>
  <c r="K105"/>
  <c r="J105"/>
  <c r="I105"/>
  <c r="M104"/>
  <c r="L104"/>
  <c r="K104"/>
  <c r="J104"/>
  <c r="I104"/>
  <c r="P104" s="1"/>
  <c r="R104" s="1"/>
  <c r="M103"/>
  <c r="L103"/>
  <c r="K103"/>
  <c r="J103"/>
  <c r="Q103" s="1"/>
  <c r="I103"/>
  <c r="M102"/>
  <c r="L102"/>
  <c r="K102"/>
  <c r="J102"/>
  <c r="Q102" s="1"/>
  <c r="I102"/>
  <c r="M101"/>
  <c r="L101"/>
  <c r="K101"/>
  <c r="J101"/>
  <c r="I101"/>
  <c r="M100"/>
  <c r="L100"/>
  <c r="P100"/>
  <c r="R100" s="1"/>
  <c r="K100"/>
  <c r="J100"/>
  <c r="Q100" s="1"/>
  <c r="I100"/>
  <c r="M99"/>
  <c r="L99"/>
  <c r="K99"/>
  <c r="J99"/>
  <c r="Q99" s="1"/>
  <c r="I99"/>
  <c r="P99" s="1"/>
  <c r="R99" s="1"/>
  <c r="M98"/>
  <c r="L98"/>
  <c r="K98"/>
  <c r="J98"/>
  <c r="I98"/>
  <c r="M97"/>
  <c r="L97"/>
  <c r="P97" s="1"/>
  <c r="R97" s="1"/>
  <c r="K97"/>
  <c r="J97"/>
  <c r="I97"/>
  <c r="M96"/>
  <c r="L96"/>
  <c r="K96"/>
  <c r="J96"/>
  <c r="Q96" s="1"/>
  <c r="I96"/>
  <c r="P96" s="1"/>
  <c r="R96" s="1"/>
  <c r="M95"/>
  <c r="L95"/>
  <c r="K95"/>
  <c r="J95"/>
  <c r="Q95"/>
  <c r="I95"/>
  <c r="M94"/>
  <c r="L94"/>
  <c r="K94"/>
  <c r="J94"/>
  <c r="I94"/>
  <c r="M93"/>
  <c r="L93"/>
  <c r="K93"/>
  <c r="J93"/>
  <c r="I93"/>
  <c r="P93" s="1"/>
  <c r="R93" s="1"/>
  <c r="M92"/>
  <c r="L92"/>
  <c r="K92"/>
  <c r="J92"/>
  <c r="Q92" s="1"/>
  <c r="I92"/>
  <c r="O92"/>
  <c r="M91"/>
  <c r="L91"/>
  <c r="K91"/>
  <c r="J91"/>
  <c r="Q91" s="1"/>
  <c r="I91"/>
  <c r="M90"/>
  <c r="L90"/>
  <c r="K90"/>
  <c r="J90"/>
  <c r="I90"/>
  <c r="O90" s="1"/>
  <c r="M89"/>
  <c r="L89"/>
  <c r="R89"/>
  <c r="K89"/>
  <c r="J89"/>
  <c r="I89"/>
  <c r="P89" s="1"/>
  <c r="M88"/>
  <c r="L88"/>
  <c r="K88"/>
  <c r="J88"/>
  <c r="I88"/>
  <c r="P88" s="1"/>
  <c r="R88" s="1"/>
  <c r="M87"/>
  <c r="L87"/>
  <c r="K87"/>
  <c r="J87"/>
  <c r="Q87"/>
  <c r="I87"/>
  <c r="P87" s="1"/>
  <c r="R87" s="1"/>
  <c r="M86"/>
  <c r="L86"/>
  <c r="K86"/>
  <c r="J86"/>
  <c r="I86"/>
  <c r="M85"/>
  <c r="L85"/>
  <c r="K85"/>
  <c r="J85"/>
  <c r="I85"/>
  <c r="P85" s="1"/>
  <c r="R85" s="1"/>
  <c r="M84"/>
  <c r="L84"/>
  <c r="K84"/>
  <c r="J84"/>
  <c r="Q84" s="1"/>
  <c r="I84"/>
  <c r="M83"/>
  <c r="L83"/>
  <c r="K83"/>
  <c r="J83"/>
  <c r="I83"/>
  <c r="M82"/>
  <c r="L82"/>
  <c r="K82"/>
  <c r="J82"/>
  <c r="I82"/>
  <c r="M81"/>
  <c r="L81"/>
  <c r="K81"/>
  <c r="J81"/>
  <c r="I81"/>
  <c r="P81" s="1"/>
  <c r="R81" s="1"/>
  <c r="M80"/>
  <c r="L80"/>
  <c r="K80"/>
  <c r="J80"/>
  <c r="Q80" s="1"/>
  <c r="I80"/>
  <c r="M79"/>
  <c r="L79"/>
  <c r="K79"/>
  <c r="J79"/>
  <c r="I79"/>
  <c r="P79"/>
  <c r="R79" s="1"/>
  <c r="M78"/>
  <c r="L78"/>
  <c r="K78"/>
  <c r="J78"/>
  <c r="I78"/>
  <c r="M77"/>
  <c r="L77"/>
  <c r="K77"/>
  <c r="J77"/>
  <c r="I77"/>
  <c r="M76"/>
  <c r="L76"/>
  <c r="K76"/>
  <c r="J76"/>
  <c r="Q76" s="1"/>
  <c r="I76"/>
  <c r="M75"/>
  <c r="L75"/>
  <c r="K75"/>
  <c r="J75"/>
  <c r="Q75"/>
  <c r="I75"/>
  <c r="M74"/>
  <c r="L74"/>
  <c r="K74"/>
  <c r="J74"/>
  <c r="I74"/>
  <c r="M73"/>
  <c r="L73"/>
  <c r="K73"/>
  <c r="J73"/>
  <c r="I73"/>
  <c r="M72"/>
  <c r="L72"/>
  <c r="K72"/>
  <c r="J72"/>
  <c r="I72"/>
  <c r="P72" s="1"/>
  <c r="M71"/>
  <c r="L71"/>
  <c r="K71"/>
  <c r="J71"/>
  <c r="I71"/>
  <c r="M70"/>
  <c r="L70"/>
  <c r="K70"/>
  <c r="Q70"/>
  <c r="J70"/>
  <c r="I70"/>
  <c r="M69"/>
  <c r="L69"/>
  <c r="K69"/>
  <c r="J69"/>
  <c r="I69"/>
  <c r="M68"/>
  <c r="L68"/>
  <c r="K68"/>
  <c r="J68"/>
  <c r="Q68" s="1"/>
  <c r="I68"/>
  <c r="P68" s="1"/>
  <c r="R68" s="1"/>
  <c r="M67"/>
  <c r="L67"/>
  <c r="K67"/>
  <c r="J67"/>
  <c r="Q67"/>
  <c r="I67"/>
  <c r="O67" s="1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P63"/>
  <c r="R63" s="1"/>
  <c r="M62"/>
  <c r="L62"/>
  <c r="K62"/>
  <c r="O62" s="1"/>
  <c r="J62"/>
  <c r="I62"/>
  <c r="M61"/>
  <c r="L61"/>
  <c r="K61"/>
  <c r="J61"/>
  <c r="I61"/>
  <c r="M60"/>
  <c r="L60"/>
  <c r="K60"/>
  <c r="Q60" s="1"/>
  <c r="I60"/>
  <c r="M59"/>
  <c r="K59"/>
  <c r="J59"/>
  <c r="M58"/>
  <c r="L58"/>
  <c r="K58"/>
  <c r="Q58"/>
  <c r="J58"/>
  <c r="I58"/>
  <c r="M57"/>
  <c r="L57"/>
  <c r="K57"/>
  <c r="J57"/>
  <c r="I57"/>
  <c r="M56"/>
  <c r="L56"/>
  <c r="K56"/>
  <c r="J56"/>
  <c r="I56"/>
  <c r="P56" s="1"/>
  <c r="R56" s="1"/>
  <c r="M55"/>
  <c r="L55"/>
  <c r="K55"/>
  <c r="Q55" s="1"/>
  <c r="J55"/>
  <c r="I55"/>
  <c r="M54"/>
  <c r="L54"/>
  <c r="K54"/>
  <c r="J54"/>
  <c r="I54"/>
  <c r="M53"/>
  <c r="L53"/>
  <c r="K53"/>
  <c r="J53"/>
  <c r="Q53" s="1"/>
  <c r="I53"/>
  <c r="M52"/>
  <c r="L52"/>
  <c r="K52"/>
  <c r="J52"/>
  <c r="I52"/>
  <c r="M51"/>
  <c r="L51"/>
  <c r="K51"/>
  <c r="J51"/>
  <c r="I51"/>
  <c r="P51" s="1"/>
  <c r="R51" s="1"/>
  <c r="M50"/>
  <c r="L50"/>
  <c r="K50"/>
  <c r="J50"/>
  <c r="I50"/>
  <c r="M49"/>
  <c r="L49"/>
  <c r="K49"/>
  <c r="J49"/>
  <c r="O49" s="1"/>
  <c r="I49"/>
  <c r="M48"/>
  <c r="L48"/>
  <c r="P48" s="1"/>
  <c r="R48" s="1"/>
  <c r="K48"/>
  <c r="Q48" s="1"/>
  <c r="J48"/>
  <c r="I48"/>
  <c r="M47"/>
  <c r="L47"/>
  <c r="K47"/>
  <c r="J47"/>
  <c r="I47"/>
  <c r="M46"/>
  <c r="L46"/>
  <c r="K46"/>
  <c r="J46"/>
  <c r="I46"/>
  <c r="P46" s="1"/>
  <c r="R46" s="1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P42" s="1"/>
  <c r="R42" s="1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P38"/>
  <c r="R38" s="1"/>
  <c r="M37"/>
  <c r="L37"/>
  <c r="K37"/>
  <c r="J37"/>
  <c r="I37"/>
  <c r="M36"/>
  <c r="L36"/>
  <c r="K36"/>
  <c r="J36"/>
  <c r="I36"/>
  <c r="M35"/>
  <c r="L35"/>
  <c r="K35"/>
  <c r="J35"/>
  <c r="I35"/>
  <c r="P35" s="1"/>
  <c r="R35" s="1"/>
  <c r="M34"/>
  <c r="L34"/>
  <c r="K34"/>
  <c r="J34"/>
  <c r="I34"/>
  <c r="M33"/>
  <c r="L33"/>
  <c r="K33"/>
  <c r="J33"/>
  <c r="Q33"/>
  <c r="I33"/>
  <c r="M32"/>
  <c r="L32"/>
  <c r="K32"/>
  <c r="J32"/>
  <c r="O32" s="1"/>
  <c r="I32"/>
  <c r="P32"/>
  <c r="R32" s="1"/>
  <c r="M31"/>
  <c r="L31"/>
  <c r="K31"/>
  <c r="J31"/>
  <c r="I31"/>
  <c r="P31" s="1"/>
  <c r="R31" s="1"/>
  <c r="M30"/>
  <c r="L30"/>
  <c r="K30"/>
  <c r="J30"/>
  <c r="I30"/>
  <c r="P30" s="1"/>
  <c r="R30" s="1"/>
  <c r="M29"/>
  <c r="L29"/>
  <c r="K29"/>
  <c r="J29"/>
  <c r="I29"/>
  <c r="O29" s="1"/>
  <c r="M28"/>
  <c r="L28"/>
  <c r="K28"/>
  <c r="J28"/>
  <c r="I28"/>
  <c r="M27"/>
  <c r="L27"/>
  <c r="K27"/>
  <c r="J27"/>
  <c r="I27"/>
  <c r="P27" s="1"/>
  <c r="R27" s="1"/>
  <c r="M26"/>
  <c r="L26"/>
  <c r="K26"/>
  <c r="J26"/>
  <c r="I26"/>
  <c r="M25"/>
  <c r="L25"/>
  <c r="K25"/>
  <c r="J25"/>
  <c r="Q25" s="1"/>
  <c r="I25"/>
  <c r="M24"/>
  <c r="L24"/>
  <c r="K24"/>
  <c r="J24"/>
  <c r="I24"/>
  <c r="M23"/>
  <c r="L23"/>
  <c r="K23"/>
  <c r="J23"/>
  <c r="I23"/>
  <c r="P23" s="1"/>
  <c r="R23" s="1"/>
  <c r="M22"/>
  <c r="L22"/>
  <c r="K22"/>
  <c r="J22"/>
  <c r="I22"/>
  <c r="M21"/>
  <c r="L21"/>
  <c r="K21"/>
  <c r="J21"/>
  <c r="I21"/>
  <c r="M20"/>
  <c r="L20"/>
  <c r="K20"/>
  <c r="J20"/>
  <c r="I20"/>
  <c r="M19"/>
  <c r="L19"/>
  <c r="R19"/>
  <c r="K19"/>
  <c r="J19"/>
  <c r="I19"/>
  <c r="P19" s="1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P15" s="1"/>
  <c r="R15" s="1"/>
  <c r="M14"/>
  <c r="L14"/>
  <c r="K14"/>
  <c r="J14"/>
  <c r="Q14" s="1"/>
  <c r="I14"/>
  <c r="M13"/>
  <c r="L13"/>
  <c r="K13"/>
  <c r="J13"/>
  <c r="I13"/>
  <c r="M12"/>
  <c r="L12"/>
  <c r="K12"/>
  <c r="J12"/>
  <c r="I12"/>
  <c r="M11"/>
  <c r="Q11"/>
  <c r="L11"/>
  <c r="K11"/>
  <c r="J11"/>
  <c r="I11"/>
  <c r="M10"/>
  <c r="L10"/>
  <c r="K10"/>
  <c r="J10"/>
  <c r="Q10" s="1"/>
  <c r="I10"/>
  <c r="M9"/>
  <c r="L9"/>
  <c r="P9" s="1"/>
  <c r="R9" s="1"/>
  <c r="K9"/>
  <c r="J9"/>
  <c r="I9"/>
  <c r="M8"/>
  <c r="L8"/>
  <c r="K8"/>
  <c r="J8"/>
  <c r="I8"/>
  <c r="P8" s="1"/>
  <c r="R8" s="1"/>
  <c r="M7"/>
  <c r="L7"/>
  <c r="K7"/>
  <c r="Q7" s="1"/>
  <c r="J7"/>
  <c r="I7"/>
  <c r="M6"/>
  <c r="L6"/>
  <c r="O6" s="1"/>
  <c r="K6"/>
  <c r="J6"/>
  <c r="I6"/>
  <c r="M5"/>
  <c r="L5"/>
  <c r="K5"/>
  <c r="J5"/>
  <c r="Q5"/>
  <c r="I5"/>
  <c r="Q106"/>
  <c r="Q207"/>
  <c r="Q271"/>
  <c r="O169"/>
  <c r="Q256"/>
  <c r="P53"/>
  <c r="R53"/>
  <c r="P149"/>
  <c r="R149" s="1"/>
  <c r="Q119"/>
  <c r="P151"/>
  <c r="R151"/>
  <c r="Q133"/>
  <c r="Q255"/>
  <c r="O287"/>
  <c r="P94"/>
  <c r="R94" s="1"/>
  <c r="P52"/>
  <c r="R52"/>
  <c r="O53"/>
  <c r="Q154"/>
  <c r="O210"/>
  <c r="Q241"/>
  <c r="Q272"/>
  <c r="Q285"/>
  <c r="Q54"/>
  <c r="O286"/>
  <c r="O88"/>
  <c r="Q176"/>
  <c r="Q186"/>
  <c r="O243"/>
  <c r="Q268"/>
  <c r="O173"/>
  <c r="Q248"/>
  <c r="Q52"/>
  <c r="O118"/>
  <c r="Q165"/>
  <c r="Q85"/>
  <c r="Q179"/>
  <c r="Q196"/>
  <c r="O226"/>
  <c r="O134"/>
  <c r="O228"/>
  <c r="Q275"/>
  <c r="O208"/>
  <c r="Q284"/>
  <c r="P98"/>
  <c r="R98"/>
  <c r="P152"/>
  <c r="R152" s="1"/>
  <c r="P153"/>
  <c r="R153" s="1"/>
  <c r="P154"/>
  <c r="R154"/>
  <c r="P59"/>
  <c r="R59" s="1"/>
  <c r="P101"/>
  <c r="R101"/>
  <c r="P12"/>
  <c r="R12" s="1"/>
  <c r="P156"/>
  <c r="R156"/>
  <c r="P13"/>
  <c r="R13" s="1"/>
  <c r="P158"/>
  <c r="R158"/>
  <c r="P105"/>
  <c r="R105" s="1"/>
  <c r="P16"/>
  <c r="R16"/>
  <c r="P107"/>
  <c r="R107" s="1"/>
  <c r="P109"/>
  <c r="R109"/>
  <c r="P67"/>
  <c r="R67" s="1"/>
  <c r="P20"/>
  <c r="R20"/>
  <c r="P71"/>
  <c r="R71" s="1"/>
  <c r="R113"/>
  <c r="R72"/>
  <c r="P25"/>
  <c r="R25" s="1"/>
  <c r="P74"/>
  <c r="R74"/>
  <c r="P117"/>
  <c r="R117" s="1"/>
  <c r="P28"/>
  <c r="R28"/>
  <c r="P120"/>
  <c r="R120" s="1"/>
  <c r="P78"/>
  <c r="R78" s="1"/>
  <c r="P122"/>
  <c r="R122" s="1"/>
  <c r="P177"/>
  <c r="R177" s="1"/>
  <c r="P34"/>
  <c r="R34" s="1"/>
  <c r="P82"/>
  <c r="R82" s="1"/>
  <c r="P83"/>
  <c r="R83" s="1"/>
  <c r="P86"/>
  <c r="R86"/>
  <c r="P129"/>
  <c r="R129" s="1"/>
  <c r="R183"/>
  <c r="P39"/>
  <c r="R39" s="1"/>
  <c r="P130"/>
  <c r="R130"/>
  <c r="P40"/>
  <c r="R40" s="1"/>
  <c r="P185"/>
  <c r="R185"/>
  <c r="P133"/>
  <c r="R133" s="1"/>
  <c r="P90"/>
  <c r="R90"/>
  <c r="P134"/>
  <c r="R134" s="1"/>
  <c r="R137"/>
  <c r="P191"/>
  <c r="R191" s="1"/>
  <c r="P193"/>
  <c r="R193" s="1"/>
  <c r="P49"/>
  <c r="R49"/>
  <c r="P141"/>
  <c r="R141" s="1"/>
  <c r="P197"/>
  <c r="R197"/>
  <c r="P145"/>
  <c r="R145" s="1"/>
  <c r="P205"/>
  <c r="R205"/>
  <c r="P209"/>
  <c r="P308" s="1"/>
  <c r="P211"/>
  <c r="R211"/>
  <c r="P213"/>
  <c r="R213" s="1"/>
  <c r="P215"/>
  <c r="R215"/>
  <c r="P219"/>
  <c r="R219" s="1"/>
  <c r="P223"/>
  <c r="R223"/>
  <c r="P227"/>
  <c r="R227" s="1"/>
  <c r="P234"/>
  <c r="R234"/>
  <c r="P235"/>
  <c r="R235" s="1"/>
  <c r="P238"/>
  <c r="R238"/>
  <c r="P241"/>
  <c r="R241" s="1"/>
  <c r="R242"/>
  <c r="P244"/>
  <c r="R244" s="1"/>
  <c r="P246"/>
  <c r="R246"/>
  <c r="P247"/>
  <c r="R247" s="1"/>
  <c r="P249"/>
  <c r="R249"/>
  <c r="P250"/>
  <c r="R250" s="1"/>
  <c r="P252"/>
  <c r="R252"/>
  <c r="P254"/>
  <c r="R254" s="1"/>
  <c r="P255"/>
  <c r="R255"/>
  <c r="P257"/>
  <c r="R257" s="1"/>
  <c r="P258"/>
  <c r="R258"/>
  <c r="P260"/>
  <c r="R260" s="1"/>
  <c r="P262"/>
  <c r="R262"/>
  <c r="P263"/>
  <c r="R263" s="1"/>
  <c r="P265"/>
  <c r="R265"/>
  <c r="P266"/>
  <c r="R266" s="1"/>
  <c r="P268"/>
  <c r="R268"/>
  <c r="P270"/>
  <c r="R270" s="1"/>
  <c r="P271"/>
  <c r="R271"/>
  <c r="P273"/>
  <c r="R273" s="1"/>
  <c r="P274"/>
  <c r="R274"/>
  <c r="P276"/>
  <c r="R276" s="1"/>
  <c r="R278"/>
  <c r="P279"/>
  <c r="R279" s="1"/>
  <c r="P281"/>
  <c r="R281"/>
  <c r="P282"/>
  <c r="R282" s="1"/>
  <c r="P284"/>
  <c r="R284"/>
  <c r="P286"/>
  <c r="R286" s="1"/>
  <c r="P287"/>
  <c r="R287"/>
  <c r="P291"/>
  <c r="R291" s="1"/>
  <c r="P295"/>
  <c r="R295"/>
  <c r="P297"/>
  <c r="R297" s="1"/>
  <c r="P301"/>
  <c r="R301"/>
  <c r="P305"/>
  <c r="R305" s="1"/>
  <c r="P306"/>
  <c r="R306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H308"/>
  <c r="Q135"/>
  <c r="P221"/>
  <c r="R221" s="1"/>
  <c r="O239"/>
  <c r="O27"/>
  <c r="O248"/>
  <c r="O279"/>
  <c r="O188"/>
  <c r="Q62"/>
  <c r="O212"/>
  <c r="P92"/>
  <c r="R92" s="1"/>
  <c r="O19"/>
  <c r="P26"/>
  <c r="R26" s="1"/>
  <c r="O82"/>
  <c r="Q114"/>
  <c r="Q117"/>
  <c r="Q118"/>
  <c r="Q125"/>
  <c r="O136"/>
  <c r="O143"/>
  <c r="R147"/>
  <c r="Q149"/>
  <c r="P275"/>
  <c r="R275" s="1"/>
  <c r="P267"/>
  <c r="R267" s="1"/>
  <c r="P29"/>
  <c r="R29" s="1"/>
  <c r="O127"/>
  <c r="O126"/>
  <c r="O262"/>
  <c r="O246"/>
  <c r="O240"/>
  <c r="Q257"/>
  <c r="O37"/>
  <c r="Q38"/>
  <c r="O39"/>
  <c r="Q41"/>
  <c r="Q45"/>
  <c r="Q47"/>
  <c r="Q50"/>
  <c r="O51"/>
  <c r="Q51"/>
  <c r="Q57"/>
  <c r="Q61"/>
  <c r="P62"/>
  <c r="R62"/>
  <c r="Q64"/>
  <c r="Q65"/>
  <c r="P66"/>
  <c r="R66"/>
  <c r="Q69"/>
  <c r="P70"/>
  <c r="R70" s="1"/>
  <c r="Q71"/>
  <c r="Q72"/>
  <c r="Q127"/>
  <c r="Q131"/>
  <c r="Q132"/>
  <c r="Q157"/>
  <c r="Q161"/>
  <c r="P170"/>
  <c r="R170"/>
  <c r="P174"/>
  <c r="R174" s="1"/>
  <c r="P178"/>
  <c r="R178"/>
  <c r="P182"/>
  <c r="R182" s="1"/>
  <c r="Q184"/>
  <c r="P186"/>
  <c r="R186" s="1"/>
  <c r="Q192"/>
  <c r="P194"/>
  <c r="R194"/>
  <c r="P198"/>
  <c r="R198" s="1"/>
  <c r="Q208"/>
  <c r="P210"/>
  <c r="R210" s="1"/>
  <c r="Q216"/>
  <c r="Q220"/>
  <c r="P222"/>
  <c r="R222" s="1"/>
  <c r="P226"/>
  <c r="R226" s="1"/>
  <c r="Q231"/>
  <c r="O232"/>
  <c r="O233"/>
  <c r="Q233"/>
  <c r="O249"/>
  <c r="Q249"/>
  <c r="Q252"/>
  <c r="Q253"/>
  <c r="O261"/>
  <c r="Q264"/>
  <c r="O265"/>
  <c r="Q298"/>
  <c r="O305"/>
  <c r="Q306"/>
  <c r="Q307"/>
  <c r="P111"/>
  <c r="R111"/>
  <c r="Q235"/>
  <c r="O254"/>
  <c r="O264"/>
  <c r="O272"/>
  <c r="O16"/>
  <c r="Q17"/>
  <c r="P22"/>
  <c r="R22"/>
  <c r="Q29"/>
  <c r="O83"/>
  <c r="O93"/>
  <c r="Q101"/>
  <c r="Q105"/>
  <c r="O110"/>
  <c r="O114"/>
  <c r="O116"/>
  <c r="P119"/>
  <c r="R119" s="1"/>
  <c r="O140"/>
  <c r="Q142"/>
  <c r="O144"/>
  <c r="O148"/>
  <c r="Q242"/>
  <c r="Q294"/>
  <c r="P280"/>
  <c r="R280" s="1"/>
  <c r="P114"/>
  <c r="R114"/>
  <c r="O274"/>
  <c r="O281"/>
  <c r="Q16"/>
  <c r="O242"/>
  <c r="O97"/>
  <c r="Q93"/>
  <c r="O236"/>
  <c r="O96"/>
  <c r="Q79"/>
  <c r="Q27"/>
  <c r="O28"/>
  <c r="P33"/>
  <c r="R33" s="1"/>
  <c r="P37"/>
  <c r="R37" s="1"/>
  <c r="O38"/>
  <c r="Q39"/>
  <c r="O40"/>
  <c r="Q40"/>
  <c r="P41"/>
  <c r="R41"/>
  <c r="Q43"/>
  <c r="Q44"/>
  <c r="P45"/>
  <c r="R45"/>
  <c r="Q121"/>
  <c r="O123"/>
  <c r="Q124"/>
  <c r="O151"/>
  <c r="Q152"/>
  <c r="O153"/>
  <c r="Q153"/>
  <c r="O157"/>
  <c r="Q158"/>
  <c r="Q159"/>
  <c r="Q160"/>
  <c r="P161"/>
  <c r="R161" s="1"/>
  <c r="O162"/>
  <c r="Q163"/>
  <c r="Q164"/>
  <c r="P165"/>
  <c r="R165" s="1"/>
  <c r="O167"/>
  <c r="P168"/>
  <c r="R168"/>
  <c r="Q170"/>
  <c r="Q171"/>
  <c r="P172"/>
  <c r="R172"/>
  <c r="Q175"/>
  <c r="P176"/>
  <c r="R176" s="1"/>
  <c r="Q178"/>
  <c r="P180"/>
  <c r="R180"/>
  <c r="Q181"/>
  <c r="Q182"/>
  <c r="Q183"/>
  <c r="P184"/>
  <c r="R184" s="1"/>
  <c r="Q185"/>
  <c r="O186"/>
  <c r="O187"/>
  <c r="Q187"/>
  <c r="P188"/>
  <c r="R188" s="1"/>
  <c r="Q189"/>
  <c r="O191"/>
  <c r="Q191"/>
  <c r="P192"/>
  <c r="R192"/>
  <c r="O193"/>
  <c r="O194"/>
  <c r="Q195"/>
  <c r="P196"/>
  <c r="R196" s="1"/>
  <c r="O197"/>
  <c r="Q198"/>
  <c r="Q199"/>
  <c r="P200"/>
  <c r="R200" s="1"/>
  <c r="Q203"/>
  <c r="P204"/>
  <c r="R204" s="1"/>
  <c r="O209"/>
  <c r="O211"/>
  <c r="Q211"/>
  <c r="P212"/>
  <c r="R212"/>
  <c r="Q214"/>
  <c r="O215"/>
  <c r="Q215"/>
  <c r="P216"/>
  <c r="R216"/>
  <c r="O217"/>
  <c r="Q218"/>
  <c r="O219"/>
  <c r="Q219"/>
  <c r="P220"/>
  <c r="R220" s="1"/>
  <c r="O222"/>
  <c r="O223"/>
  <c r="Q223"/>
  <c r="P224"/>
  <c r="R224"/>
  <c r="O225"/>
  <c r="Q226"/>
  <c r="O227"/>
  <c r="Q227"/>
  <c r="P228"/>
  <c r="R228"/>
  <c r="P231"/>
  <c r="R231"/>
  <c r="Q245"/>
  <c r="O289"/>
  <c r="P290"/>
  <c r="R290"/>
  <c r="O291"/>
  <c r="Q292"/>
  <c r="O293"/>
  <c r="P294"/>
  <c r="R294" s="1"/>
  <c r="O295"/>
  <c r="O297"/>
  <c r="P298"/>
  <c r="R298" s="1"/>
  <c r="Q300"/>
  <c r="O301"/>
  <c r="Q301"/>
  <c r="Q304"/>
  <c r="P6"/>
  <c r="R6" s="1"/>
  <c r="I308"/>
  <c r="O7"/>
  <c r="P7"/>
  <c r="R7" s="1"/>
  <c r="O9"/>
  <c r="Q9"/>
  <c r="Q12"/>
  <c r="O12"/>
  <c r="O14"/>
  <c r="P14"/>
  <c r="R14" s="1"/>
  <c r="O15"/>
  <c r="Q15"/>
  <c r="O288"/>
  <c r="Q288"/>
  <c r="P302"/>
  <c r="R302" s="1"/>
  <c r="O302"/>
  <c r="O21"/>
  <c r="P21"/>
  <c r="R21" s="1"/>
  <c r="Q22"/>
  <c r="O22"/>
  <c r="Q23"/>
  <c r="O23"/>
  <c r="O24"/>
  <c r="P24"/>
  <c r="R24" s="1"/>
  <c r="O26"/>
  <c r="Q26"/>
  <c r="Q30"/>
  <c r="O30"/>
  <c r="O31"/>
  <c r="Q31"/>
  <c r="Q34"/>
  <c r="O34"/>
  <c r="O35"/>
  <c r="Q35"/>
  <c r="P36"/>
  <c r="R36" s="1"/>
  <c r="O36"/>
  <c r="O42"/>
  <c r="Q42"/>
  <c r="O44"/>
  <c r="P44"/>
  <c r="R44"/>
  <c r="P289"/>
  <c r="R289" s="1"/>
  <c r="Q144"/>
  <c r="O292"/>
  <c r="M308"/>
  <c r="O304"/>
  <c r="Q137"/>
  <c r="O137"/>
  <c r="P138"/>
  <c r="R138" s="1"/>
  <c r="O138"/>
  <c r="O141"/>
  <c r="Q141"/>
  <c r="O142"/>
  <c r="P142"/>
  <c r="R142"/>
  <c r="O145"/>
  <c r="Q145"/>
  <c r="P146"/>
  <c r="R146"/>
  <c r="O146"/>
  <c r="O150"/>
  <c r="P150"/>
  <c r="R150"/>
  <c r="Q8"/>
  <c r="O8"/>
  <c r="O10"/>
  <c r="P10"/>
  <c r="R10" s="1"/>
  <c r="Q13"/>
  <c r="O13"/>
  <c r="P17"/>
  <c r="R17" s="1"/>
  <c r="O17"/>
  <c r="O20"/>
  <c r="Q20"/>
  <c r="Q296"/>
  <c r="O296"/>
  <c r="O46"/>
  <c r="Q46"/>
  <c r="P47"/>
  <c r="R47" s="1"/>
  <c r="O47"/>
  <c r="P54"/>
  <c r="R54" s="1"/>
  <c r="O54"/>
  <c r="P55"/>
  <c r="R55" s="1"/>
  <c r="O55"/>
  <c r="O58"/>
  <c r="P58"/>
  <c r="R58" s="1"/>
  <c r="O60"/>
  <c r="P60"/>
  <c r="R60"/>
  <c r="P61"/>
  <c r="R61" s="1"/>
  <c r="O61"/>
  <c r="O65"/>
  <c r="P65"/>
  <c r="R65" s="1"/>
  <c r="O69"/>
  <c r="P69"/>
  <c r="R69" s="1"/>
  <c r="P73"/>
  <c r="R73" s="1"/>
  <c r="O73"/>
  <c r="O76"/>
  <c r="P76"/>
  <c r="R76" s="1"/>
  <c r="O80"/>
  <c r="P80"/>
  <c r="R80" s="1"/>
  <c r="O84"/>
  <c r="P84"/>
  <c r="R84" s="1"/>
  <c r="O103"/>
  <c r="P103"/>
  <c r="R103"/>
  <c r="P293"/>
  <c r="R293" s="1"/>
  <c r="P143"/>
  <c r="R143"/>
  <c r="Q19"/>
  <c r="Q140"/>
  <c r="O57"/>
  <c r="P57"/>
  <c r="R57" s="1"/>
  <c r="Q81"/>
  <c r="O81"/>
  <c r="O91"/>
  <c r="P91"/>
  <c r="R91" s="1"/>
  <c r="Q98"/>
  <c r="O98"/>
  <c r="O102"/>
  <c r="P102"/>
  <c r="R102" s="1"/>
  <c r="O104"/>
  <c r="Q104"/>
  <c r="P195"/>
  <c r="R195" s="1"/>
  <c r="O195"/>
  <c r="P199"/>
  <c r="R199" s="1"/>
  <c r="O199"/>
  <c r="Q299"/>
  <c r="O299"/>
  <c r="Q303"/>
  <c r="O303"/>
  <c r="Q6"/>
  <c r="J308"/>
  <c r="O11"/>
  <c r="P11"/>
  <c r="R11"/>
  <c r="O18"/>
  <c r="P18"/>
  <c r="R18" s="1"/>
  <c r="Q130"/>
  <c r="O130"/>
  <c r="P131"/>
  <c r="R131" s="1"/>
  <c r="O131"/>
  <c r="P135"/>
  <c r="R135" s="1"/>
  <c r="O135"/>
  <c r="O139"/>
  <c r="P139"/>
  <c r="R139" s="1"/>
  <c r="Q244"/>
  <c r="O244"/>
  <c r="O250"/>
  <c r="Q250"/>
  <c r="Q258"/>
  <c r="O258"/>
  <c r="Q263"/>
  <c r="O263"/>
  <c r="O266"/>
  <c r="Q266"/>
  <c r="Q278"/>
  <c r="O278"/>
  <c r="Q282"/>
  <c r="O282"/>
  <c r="O66"/>
  <c r="O68"/>
  <c r="O71"/>
  <c r="O75"/>
  <c r="O85"/>
  <c r="O86"/>
  <c r="O89"/>
  <c r="O95"/>
  <c r="O109"/>
  <c r="Q148"/>
  <c r="O300"/>
  <c r="Q151"/>
  <c r="P304"/>
  <c r="R304" s="1"/>
  <c r="P300"/>
  <c r="R300"/>
  <c r="P233"/>
  <c r="R233" s="1"/>
  <c r="P187"/>
  <c r="R187"/>
  <c r="P110"/>
  <c r="R110" s="1"/>
  <c r="P64"/>
  <c r="R64"/>
  <c r="P157"/>
  <c r="R157" s="1"/>
  <c r="P95"/>
  <c r="R95"/>
  <c r="O180"/>
  <c r="Q66"/>
  <c r="O176"/>
  <c r="O220"/>
  <c r="O216"/>
  <c r="Q162"/>
  <c r="O192"/>
  <c r="Q89"/>
  <c r="Q49"/>
  <c r="Q116"/>
  <c r="Q24"/>
  <c r="O25"/>
  <c r="Q28"/>
  <c r="Q32"/>
  <c r="O33"/>
  <c r="Q36"/>
  <c r="Q126"/>
  <c r="Q138"/>
  <c r="Q146"/>
  <c r="O147"/>
  <c r="Q150"/>
  <c r="O245"/>
  <c r="O247"/>
  <c r="O251"/>
  <c r="O252"/>
  <c r="O255"/>
  <c r="O256"/>
  <c r="O259"/>
  <c r="O269"/>
  <c r="Q270"/>
  <c r="O273"/>
  <c r="O283"/>
  <c r="Q289"/>
  <c r="Q293"/>
  <c r="O294"/>
  <c r="O298"/>
  <c r="O5"/>
  <c r="P5"/>
  <c r="R5" s="1"/>
  <c r="P43"/>
  <c r="R43" s="1"/>
  <c r="O43"/>
  <c r="O50"/>
  <c r="P50"/>
  <c r="R50" s="1"/>
  <c r="O56"/>
  <c r="Q56"/>
  <c r="Q59"/>
  <c r="O59"/>
  <c r="O77"/>
  <c r="Q77"/>
  <c r="Q94"/>
  <c r="O94"/>
  <c r="Q108"/>
  <c r="O108"/>
  <c r="P175"/>
  <c r="R175" s="1"/>
  <c r="O175"/>
  <c r="O179"/>
  <c r="P179"/>
  <c r="R179" s="1"/>
  <c r="P203"/>
  <c r="R203" s="1"/>
  <c r="O203"/>
  <c r="O207"/>
  <c r="P207"/>
  <c r="R207" s="1"/>
  <c r="O112"/>
  <c r="Q112"/>
  <c r="Q115"/>
  <c r="O115"/>
  <c r="Q122"/>
  <c r="O122"/>
  <c r="O128"/>
  <c r="P128"/>
  <c r="R128"/>
  <c r="P132"/>
  <c r="R132" s="1"/>
  <c r="O132"/>
  <c r="Q155"/>
  <c r="O155"/>
  <c r="O163"/>
  <c r="P163"/>
  <c r="R163"/>
  <c r="Q166"/>
  <c r="O166"/>
  <c r="Q168"/>
  <c r="O168"/>
  <c r="Q172"/>
  <c r="O172"/>
  <c r="Q177"/>
  <c r="O177"/>
  <c r="O190"/>
  <c r="P190"/>
  <c r="R190" s="1"/>
  <c r="O200"/>
  <c r="Q200"/>
  <c r="Q205"/>
  <c r="O205"/>
  <c r="Q213"/>
  <c r="O213"/>
  <c r="O214"/>
  <c r="P214"/>
  <c r="R214"/>
  <c r="O218"/>
  <c r="P218"/>
  <c r="R218" s="1"/>
  <c r="O224"/>
  <c r="Q224"/>
  <c r="Q229"/>
  <c r="O229"/>
  <c r="O230"/>
  <c r="P230"/>
  <c r="R230" s="1"/>
  <c r="Q237"/>
  <c r="O237"/>
  <c r="O52"/>
  <c r="Q63"/>
  <c r="O70"/>
  <c r="O72"/>
  <c r="Q82"/>
  <c r="Q90"/>
  <c r="O99"/>
  <c r="O101"/>
  <c r="Q136"/>
  <c r="O149"/>
  <c r="P75"/>
  <c r="R75"/>
  <c r="O184"/>
  <c r="O152"/>
  <c r="O45"/>
  <c r="Q86"/>
  <c r="O183"/>
  <c r="O106"/>
  <c r="O63"/>
  <c r="O87"/>
  <c r="O48"/>
  <c r="O178"/>
  <c r="O202"/>
  <c r="L308"/>
  <c r="Q37"/>
  <c r="O113"/>
  <c r="O117"/>
  <c r="O119"/>
  <c r="O120"/>
  <c r="O121"/>
  <c r="O154"/>
  <c r="O156"/>
  <c r="O158"/>
  <c r="O159"/>
  <c r="Q169"/>
  <c r="O181"/>
  <c r="O185"/>
  <c r="Q193"/>
  <c r="O196"/>
  <c r="Q197"/>
  <c r="O201"/>
  <c r="Q209"/>
  <c r="Q217"/>
  <c r="Q221"/>
  <c r="Q232"/>
  <c r="Q238"/>
  <c r="O306"/>
  <c r="O307"/>
  <c r="Q78" l="1"/>
  <c r="O78"/>
  <c r="K308"/>
  <c r="R209"/>
  <c r="P189"/>
  <c r="R189" s="1"/>
  <c r="R308" s="1"/>
  <c r="O189"/>
  <c r="O74"/>
  <c r="Q74"/>
  <c r="O285"/>
  <c r="P285"/>
  <c r="R285" s="1"/>
  <c r="O100"/>
  <c r="Q236"/>
  <c r="O160"/>
  <c r="P160"/>
  <c r="R160" s="1"/>
  <c r="O124"/>
  <c r="O206"/>
  <c r="Q83"/>
  <c r="Q97"/>
  <c r="O105"/>
  <c r="O198"/>
  <c r="O241"/>
  <c r="O276"/>
  <c r="Q18"/>
  <c r="Q21"/>
  <c r="Q308" s="1"/>
  <c r="O41"/>
  <c r="O308" s="1"/>
  <c r="O64"/>
  <c r="Q73"/>
  <c r="P77"/>
  <c r="R77" s="1"/>
  <c r="O79"/>
  <c r="Q88"/>
  <c r="O111"/>
  <c r="O133"/>
  <c r="Q143"/>
  <c r="O161"/>
  <c r="O171"/>
  <c r="O182"/>
  <c r="O204"/>
  <c r="Q246"/>
  <c r="Q267"/>
  <c r="Q277"/>
  <c r="Q281"/>
  <c r="Q290"/>
</calcChain>
</file>

<file path=xl/sharedStrings.xml><?xml version="1.0" encoding="utf-8"?>
<sst xmlns="http://schemas.openxmlformats.org/spreadsheetml/2006/main" count="1243" uniqueCount="515">
  <si>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</si>
  <si>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</si>
  <si>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</si>
  <si>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</si>
  <si>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</si>
  <si>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</si>
  <si>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</si>
  <si>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</si>
  <si>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</si>
  <si>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</si>
  <si>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</si>
  <si>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</si>
  <si>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</si>
  <si>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</si>
  <si>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</si>
  <si>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</si>
  <si>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</si>
  <si>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</si>
  <si>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</si>
  <si>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</si>
  <si>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</si>
  <si>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</si>
  <si>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</si>
  <si>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</si>
  <si>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</si>
  <si>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</si>
  <si>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</si>
  <si>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TOTAL GENERAL</t>
  </si>
  <si>
    <t>Contenido color azul: opcional</t>
  </si>
  <si>
    <t>SECCION DE ALMACENY SUMINISTRO</t>
  </si>
  <si>
    <t>ADILE ALTAGRACIA CRUCETA ABBOTT</t>
  </si>
  <si>
    <t>DEPTO. ADMINISTRATIVO FINANCIERO</t>
  </si>
  <si>
    <t>ANALISTA FINANCIERO</t>
  </si>
  <si>
    <t>AFRICA GERTRUDIS GARCIA HENRIQUEZ</t>
  </si>
  <si>
    <t>DELEGACION REGION NORTE</t>
  </si>
  <si>
    <t>CONSERJE</t>
  </si>
  <si>
    <t>AGUSTIN FELIZ CUEBA</t>
  </si>
  <si>
    <t>DIVISION FINANCIERA</t>
  </si>
  <si>
    <t>AUXILIAR DE CONTABILIDAD</t>
  </si>
  <si>
    <t>ALBERTO BAEZ FRANCO</t>
  </si>
  <si>
    <t>DELEGACION REGION SUR</t>
  </si>
  <si>
    <t>CHOFER</t>
  </si>
  <si>
    <t>ALEJA MARTE</t>
  </si>
  <si>
    <t>DEPTO.  DE  VALORACION</t>
  </si>
  <si>
    <t>AUX. TASADOR</t>
  </si>
  <si>
    <t>ALEJANDRO MENDEZ SEVERINO</t>
  </si>
  <si>
    <t>DEPARTAMENTO DE VALORACION</t>
  </si>
  <si>
    <t>INSPECTOR CATASTRAL</t>
  </si>
  <si>
    <t>ALEXANDRA DEL MONTE</t>
  </si>
  <si>
    <t>DIVISION DE CARTOGRAFIA</t>
  </si>
  <si>
    <t>AUXILIAR DE CARTOGRAFIA</t>
  </si>
  <si>
    <t xml:space="preserve">ALEXANDRA GARCIA DE LA CRUZ </t>
  </si>
  <si>
    <t xml:space="preserve">DEPTO. DE TEC. DE LA INF. Y COM </t>
  </si>
  <si>
    <t>AUXILIAR ADMINISTRATIVO</t>
  </si>
  <si>
    <t>ALFREDINA ALONZO BALBUENA</t>
  </si>
  <si>
    <t>DEPTO. DE VALORACION</t>
  </si>
  <si>
    <t>TASADOR</t>
  </si>
  <si>
    <t>ALTAGRACIA DIAZ SEVERINO</t>
  </si>
  <si>
    <t>SECCION DE CAJA</t>
  </si>
  <si>
    <t>ALTAGRACIA MARIA CURI FELIZ</t>
  </si>
  <si>
    <t>DEPTO. JURIDICO</t>
  </si>
  <si>
    <t>SECRETARIA</t>
  </si>
  <si>
    <t>ALTAGRACIA SOFIA ABREU RODRIGUEZ</t>
  </si>
  <si>
    <t>DEPTO. DE CONSERVACION CATASTRAL</t>
  </si>
  <si>
    <t>TECNICO DE DOCUMENTACION</t>
  </si>
  <si>
    <t>ANA JOAQUINA MORA RODRIGUEZ</t>
  </si>
  <si>
    <t>ENC. DPTO. JURIDICO</t>
  </si>
  <si>
    <t>ANA MERCEDES GARCIA CRUZ</t>
  </si>
  <si>
    <t>DEPTO. DE COMUNICACIONES</t>
  </si>
  <si>
    <t>RECEPCIONISTA</t>
  </si>
  <si>
    <t>ANA RITA FERNANDEZ</t>
  </si>
  <si>
    <t>ANATALIA ENCARNACION MONTERO</t>
  </si>
  <si>
    <t>ANDREA GALVEZ POLANCO</t>
  </si>
  <si>
    <t>AUXILIAR ADMINISTRATIVO I</t>
  </si>
  <si>
    <t>ANDRES A. BRITO GERMOSEN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</si>
  <si>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</si>
  <si>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</si>
  <si>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</si>
  <si>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</si>
  <si>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</si>
  <si>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</si>
  <si>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</si>
  <si>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TASADORA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</si>
  <si>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</si>
  <si>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</si>
  <si>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</si>
  <si>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</si>
  <si>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</si>
  <si>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</si>
  <si>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ANNY ESMILDA BAEZ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</si>
  <si>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</si>
  <si>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</si>
  <si>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</si>
  <si>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</si>
  <si>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</si>
  <si>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</si>
  <si>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ELECTRICISTA Y MANTENIMIENTO</t>
  </si>
  <si>
    <t>ANTONIA ROMERO PEREZ</t>
  </si>
  <si>
    <t>ANTONIA VIDAL SORIANO</t>
  </si>
  <si>
    <t>ENC. DIV.  DE CARTOGRAFIA</t>
  </si>
  <si>
    <t>ANYELY YUDELKA GONZALES</t>
  </si>
  <si>
    <t>ANYOLINA ELIZABETH DURAN DOMIGUEZ</t>
  </si>
  <si>
    <t>ARIEL CORNIEL CUBILETE</t>
  </si>
  <si>
    <t>ARMANDO ANDRES CORNIEL ROSA</t>
  </si>
  <si>
    <t>CAMARERO</t>
  </si>
  <si>
    <t>AURELIA JOSEFINA GONZALEZ ROSARIO</t>
  </si>
  <si>
    <t>ANALISTA DE PESUPUESTO</t>
  </si>
  <si>
    <t>BALTAZAR ANTONIO DE LA CRUZ GARAVITO</t>
  </si>
  <si>
    <t>AUXILIAR DE MANTENIMIENTO</t>
  </si>
  <si>
    <t>BEATA MARIA DE JESUS SANTOS</t>
  </si>
  <si>
    <t xml:space="preserve">BETTY MARISOL BRAVO MONTAS </t>
  </si>
  <si>
    <t>BLANCA MARISOL LOPEZ MEJIA</t>
  </si>
  <si>
    <t>AUXILIAR ADM. I</t>
  </si>
  <si>
    <t>BOLIVAR OTAÑO QUEVEDO</t>
  </si>
  <si>
    <t>AUX. DE  ALMACEN Y SUMINISTRO</t>
  </si>
  <si>
    <t>BRAULIO JOSE YOVANNI CRUZ LOPEZ</t>
  </si>
  <si>
    <t>MENSAJERO EXTERNO</t>
  </si>
  <si>
    <t>BRUNILDA JOSEFINA BICHARA GONZALEZ</t>
  </si>
  <si>
    <t>ANALISTA DE PRESUPUESTO</t>
  </si>
  <si>
    <t>BUENAVENTURA OZUNA</t>
  </si>
  <si>
    <t>CARLOS A. ACOSTA DECHAMPS</t>
  </si>
  <si>
    <t>ABOGADO</t>
  </si>
  <si>
    <t>CARLOS DE LA ROSA RIVERA</t>
  </si>
  <si>
    <t>CARLOS MANUEL CARMONA MATEO</t>
  </si>
  <si>
    <t>DIRECCION GENERAL</t>
  </si>
  <si>
    <t>SUBDIRECTOR GENERAL</t>
  </si>
  <si>
    <t>CARLOS MANUEL GONZALEZ DIAZ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</si>
  <si>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</si>
  <si>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</si>
  <si>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</si>
  <si>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</si>
  <si>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</si>
  <si>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</si>
  <si>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</si>
  <si>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TEC. DE REDES Y COMUNICACIÓN</t>
  </si>
  <si>
    <t>CELESTE MEDINA LOPEZ DE RODRIGUEZ</t>
  </si>
  <si>
    <t>CHRISTIAN FRANCISCO COTES JORGE</t>
  </si>
  <si>
    <t>ANALISTA GESTION DE CALIDAD</t>
  </si>
  <si>
    <t>CINDY RAFELINA CARRERA MOYA</t>
  </si>
  <si>
    <t>CLAUDIO SILVER PEÑA PEÑA</t>
  </si>
  <si>
    <t xml:space="preserve">DIRECTOR </t>
  </si>
  <si>
    <t>CRISTHIAN PEÑA MATOS</t>
  </si>
  <si>
    <t>CRISTINA M. ROSARIO CASTILLO</t>
  </si>
  <si>
    <t>MENSAJERA INTERNA</t>
  </si>
  <si>
    <t>DAIDA FREDESVINDA BAUTISTA MATEO</t>
  </si>
  <si>
    <t>ABOGADA</t>
  </si>
  <si>
    <t>DAISY M. PERALTA C.</t>
  </si>
  <si>
    <t>AUXILIAR TASADOR</t>
  </si>
  <si>
    <t>DAMARYS PEREZ JAQUEZ</t>
  </si>
  <si>
    <t>DAMASO JOSE URBAEZ FELIZ</t>
  </si>
  <si>
    <t>DARIO ROSARIO CRUZ</t>
  </si>
  <si>
    <t>DELEGACION NORDESTE</t>
  </si>
  <si>
    <t>DELFIS MISAEL AYBAR SANTANA</t>
  </si>
  <si>
    <t>DIANA C. PEÑA CUAVAS</t>
  </si>
  <si>
    <t>SECCION DE COMPRAS</t>
  </si>
  <si>
    <t>DIANA CAROLINA FERRERAS DOMINGUEZ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</si>
  <si>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</si>
  <si>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</si>
  <si>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</si>
  <si>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</si>
  <si>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</si>
  <si>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</si>
  <si>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</si>
  <si>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DIVISION SERVICIOS GENERALES</t>
  </si>
  <si>
    <t>VIGILANTE</t>
  </si>
  <si>
    <t>DOMINGA PEGUERO CASTILLO</t>
  </si>
  <si>
    <t>AUX.  DE RELACIONES PUBLICAS</t>
  </si>
  <si>
    <t>DOMINGO CABRERA ENCARNACION</t>
  </si>
  <si>
    <t>DOMINGO MARCELINO MARTE PERALTA</t>
  </si>
  <si>
    <t>DOMINGO MORENO MATEO</t>
  </si>
  <si>
    <t>LAVADOR DE VEHICULOS</t>
  </si>
  <si>
    <t>EDDY MIGUEL GARCIA</t>
  </si>
  <si>
    <t>EDDY WILLIAM GOMEZ GUZMAN</t>
  </si>
  <si>
    <t>ELAINE J. PEÑA  PEÑA</t>
  </si>
  <si>
    <t>ELIDA HERNANDEZ GONZALEZ</t>
  </si>
  <si>
    <t>ABOGADO (A)</t>
  </si>
  <si>
    <t>ELIDIA M. BUENO DIAZ</t>
  </si>
  <si>
    <t>INSPECTOR (A) CATASTRAL</t>
  </si>
  <si>
    <t>ELIZABETH GARCIA DIPITON</t>
  </si>
  <si>
    <t>ELIZABETH RICART FROMETA</t>
  </si>
  <si>
    <t>TECNICO DE COMPRAS</t>
  </si>
  <si>
    <t>ELIZABETH ZORRILLA CASTILLO</t>
  </si>
  <si>
    <t>ELOISA ESTEVEZ MINAYA</t>
  </si>
  <si>
    <t>ELOISA RAMIREZ  RAMIREZ</t>
  </si>
  <si>
    <t>ELPIDIO RAMIREZ MANZANILLO</t>
  </si>
  <si>
    <t>ELSA MARGARITA FRANCO VELEZ</t>
  </si>
  <si>
    <t xml:space="preserve">ELY ISABEL RUBIO PEREZ </t>
  </si>
  <si>
    <t>DIVISION CARTOGRAFIA</t>
  </si>
  <si>
    <t>ENMANUEL MORALES DE JESUS</t>
  </si>
  <si>
    <t>ERIC ENMANUEL DIAZ DE LOS SANTOS</t>
  </si>
  <si>
    <t>SOPORTE TECNICO</t>
  </si>
  <si>
    <t>DIGITADOR</t>
  </si>
  <si>
    <t>ERIKA ELIZABETH ESPINAL GUZMAN</t>
  </si>
  <si>
    <t xml:space="preserve">ERIKSON R. PINALES </t>
  </si>
  <si>
    <t>EVELIAN YAQUIRA PEÑA</t>
  </si>
  <si>
    <t>AUXILIAR DE DOCUMENTACION</t>
  </si>
  <si>
    <t>EVELYN ROCIO JORGE CORPORAN</t>
  </si>
  <si>
    <t>FELIPE AQUILES CIPRIAN MIRANDA</t>
  </si>
  <si>
    <t>ANALISTA DE GESTION DE CALIDAD</t>
  </si>
  <si>
    <t>FELIX PADILLA</t>
  </si>
  <si>
    <t>PLOMERO</t>
  </si>
  <si>
    <t>FELIX RAFAEL CASTILLO COSTE</t>
  </si>
  <si>
    <t>FERNANDO GONZALEZ SANCHEZ</t>
  </si>
  <si>
    <t>FIDEL RODRIGUEZ PEREZ</t>
  </si>
  <si>
    <t>REVISOR CATASTRAL</t>
  </si>
  <si>
    <t>FELIBERTO DE JESUS CRUZ</t>
  </si>
  <si>
    <t>FRANCIA FRIAS</t>
  </si>
  <si>
    <t>AUXILIAR DE ALMACEN Y SUMINISTRO</t>
  </si>
  <si>
    <t>FRANCIS ALBERTO FERMIN ALMONTE</t>
  </si>
  <si>
    <t>FRANCIS DANIEL RODRIGUEZ JAIME</t>
  </si>
  <si>
    <t>SOPORTE A USUARIOS I</t>
  </si>
  <si>
    <t>FRANCISCA HERNANDEZ DE SANCHEZ</t>
  </si>
  <si>
    <t>FRANCISCA MERCEDES PRESINAL MARTINEZ</t>
  </si>
  <si>
    <t>FRANCISCA MONTILLA DE LOS SANTOS</t>
  </si>
  <si>
    <t>INSPECTORA CATASTRAL</t>
  </si>
  <si>
    <t>FRANCISCA TRINIDAD MEDRANO REGALADO</t>
  </si>
  <si>
    <t>FRANCISCO A. PEREZ CUEVAS</t>
  </si>
  <si>
    <t>FRANCISCO ALBERTO BENCOSME  DOMINGUEZ</t>
  </si>
  <si>
    <t xml:space="preserve">SUBDIRECTOR </t>
  </si>
  <si>
    <t>FRANCISCO GOMEZ DURAN</t>
  </si>
  <si>
    <t>DEPTO. DE FORMACION DE CATASTRO</t>
  </si>
  <si>
    <t>REVISOR FORMACION CAT.</t>
  </si>
  <si>
    <t>FRANCISCO RUDECINDO</t>
  </si>
  <si>
    <t>FRANK FELIX PUENTE CASTILLO</t>
  </si>
  <si>
    <t>ASISTENTE RELACIONES PUBLICAS</t>
  </si>
  <si>
    <t>FRANKLING LEONARDO DISLA GUERRA</t>
  </si>
  <si>
    <t>FREDDY ALBERTO DE LA ROSA RAMIREZ</t>
  </si>
  <si>
    <t>GABRIEL NUÑEZ ALVAREZ</t>
  </si>
  <si>
    <t>ADMINISTRADOR (A)</t>
  </si>
  <si>
    <t>GILBERTO ANTONIO BISONO REYES</t>
  </si>
  <si>
    <t>GLENNY NUÑEZ RODRIGUEZ</t>
  </si>
  <si>
    <t>TECNICO</t>
  </si>
  <si>
    <t>HAYDELISA MARLENIS BATISTA APONTE</t>
  </si>
  <si>
    <t>HECTOR HENRY MONTERO TORRES</t>
  </si>
  <si>
    <t>HECTOR JOSE CASTELLANOS ALMONTE</t>
  </si>
  <si>
    <t>HECTOR PINALES</t>
  </si>
  <si>
    <t>HUMBERTO GUERRERO ROSARIO</t>
  </si>
  <si>
    <t>ANALISTA DE PLANIFICACION</t>
  </si>
  <si>
    <t>ILUMINADA SANCHEZ CUEVAS</t>
  </si>
  <si>
    <t>INES DE LA ROSA FIGUEROA</t>
  </si>
  <si>
    <t>SUBDIRECTORA GENERAL</t>
  </si>
  <si>
    <t>INGRIDS ALTAGRACIA PEGUERO</t>
  </si>
  <si>
    <t>AUX. ADMINISTRATIVO II</t>
  </si>
  <si>
    <t>IRIONEL BAUTISTA BAUTISTA</t>
  </si>
  <si>
    <t>ISABELLA MERCEDES SANTOS ROMERO</t>
  </si>
  <si>
    <t>ISAURA CRISTINA SOLER MORA</t>
  </si>
  <si>
    <t>ISIDRO BAUTISTA DE OLEO</t>
  </si>
  <si>
    <t>JACINTO MARTINEZ SALAS</t>
  </si>
  <si>
    <t>JACQUELINE  AQUINO CALDERON</t>
  </si>
  <si>
    <t>SECCION DE NOMINA</t>
  </si>
  <si>
    <t>AUXILIAR ADMINISTRATIVO II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</si>
  <si>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</si>
  <si>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</si>
  <si>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</si>
  <si>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</si>
  <si>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</si>
  <si>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</si>
  <si>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JESENIA MARIA ROSA DOMINGUEZ</t>
  </si>
  <si>
    <t>JESSICA ALTAGRACIA RODRIGUEZ</t>
  </si>
  <si>
    <t>JHONNY MANUEL VENTURA BUENO</t>
  </si>
  <si>
    <t>DEPARTAMENTO DE COMUNICACIONES</t>
  </si>
  <si>
    <t>ENCARGADO</t>
  </si>
  <si>
    <t>JOEL CASTRO GENAO</t>
  </si>
  <si>
    <t>DELGACION REGION NORTE</t>
  </si>
  <si>
    <t>JOELY JOSE MARMOLEJO VILLAR</t>
  </si>
  <si>
    <t>JOHAN DOMINGO ROJAS SOLIS</t>
  </si>
  <si>
    <t>JOSE ALBERTO LEVY CASTILLO</t>
  </si>
  <si>
    <t>JOSE ALBERTO RUIZ FERMIN</t>
  </si>
  <si>
    <t>JOSE ANTONIO DIAZ</t>
  </si>
  <si>
    <t>JOSE ENRIQUE CABRERA SANTANA</t>
  </si>
  <si>
    <t>JOSE GILBERTO ROBLES RODRIGUEZ</t>
  </si>
  <si>
    <t>MECANICO AUTOMOTRIZ</t>
  </si>
  <si>
    <t>JOSE L. PATRICIO CANDELARIO</t>
  </si>
  <si>
    <t>JOSE L. ROJAS ALMONTE</t>
  </si>
  <si>
    <t xml:space="preserve">DIRECCION GENERAL </t>
  </si>
  <si>
    <t>SUBDIRECTOR(A) GENERAL</t>
  </si>
  <si>
    <t>JOSE M. REGALADO REYES</t>
  </si>
  <si>
    <t>JOSE MONTERO MONTERO</t>
  </si>
  <si>
    <t>JOSE RAMON ABUD CORNELIO</t>
  </si>
  <si>
    <t>JOSE RHADAMES BRITO HERNANDEZ</t>
  </si>
  <si>
    <t>ENC. DEPTO. REC. HUMANOS</t>
  </si>
  <si>
    <t>JOSE VLADIMIR MEJIA SANCHEZ</t>
  </si>
  <si>
    <t>JOSEFINA DEL CARMEN PEREZ</t>
  </si>
  <si>
    <t>JOSELINA DELGADO</t>
  </si>
  <si>
    <t>JOSELYN DE LOS SANTOS ENCARNACION</t>
  </si>
  <si>
    <t>JUAN BAUTISTA MEJIA DAMIAN</t>
  </si>
  <si>
    <t>JUAN FRANCISCO SANTANA FRANCO</t>
  </si>
  <si>
    <t>PERIODISTA</t>
  </si>
  <si>
    <t>JUAN MARTINEZ</t>
  </si>
  <si>
    <t>JUAN ODALIS MARTINEZ BAEZ</t>
  </si>
  <si>
    <t>COORDI. CARTOGR. DIGITAL</t>
  </si>
  <si>
    <t>JUAN PABLO PEREZ SANTANA</t>
  </si>
  <si>
    <t>JUAN VALDEZ PAREDES</t>
  </si>
  <si>
    <t>JUANA CLARIBEL ESPINAL RAMIREZ</t>
  </si>
  <si>
    <t>JUANA FAMILIA</t>
  </si>
  <si>
    <t>JUANA RAFELINA CACERES VELOZ</t>
  </si>
  <si>
    <t>JUANA SUGILIO MARTINEZ</t>
  </si>
  <si>
    <t>JULIAN RAMON  SANTOS DIAZ</t>
  </si>
  <si>
    <t>JULIO ALBERTO SENA PEREZ</t>
  </si>
  <si>
    <t>ENC. LEVANTAMIENTO CATASTRAL</t>
  </si>
  <si>
    <t>JULIO CESAR GONZALEZ</t>
  </si>
  <si>
    <t>JULIO GARCIA LOPEZ</t>
  </si>
  <si>
    <t>JULYMAR GARCIA DE LA CRUZ</t>
  </si>
  <si>
    <t>KELVING ROOSEVELT CUEVAS FERRERAS</t>
  </si>
  <si>
    <t>DELEGADO REGIONAL</t>
  </si>
  <si>
    <t>KENDRY ABRAHAM RUIZ MARIA</t>
  </si>
  <si>
    <t>KENIA ALTAGRACIA BURGOS HILARIO</t>
  </si>
  <si>
    <t>ANALISTA DE RELACIONES LABORALES</t>
  </si>
  <si>
    <t>KESLIN ESPIRITUSANTO TORRES</t>
  </si>
  <si>
    <t xml:space="preserve">KEYLAS DAMARAS AGRAMONTE MARTE    </t>
  </si>
  <si>
    <t>KIUSVELY SVETTANA PEÑA SANCHEZ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</si>
  <si>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</si>
  <si>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</si>
  <si>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</si>
  <si>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</si>
  <si>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</si>
  <si>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</si>
  <si>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LINDA MARIA FRELLES TORRES</t>
  </si>
  <si>
    <t>LIVIO ZABALA ANGULO</t>
  </si>
  <si>
    <t>LUCAS GABRIEL MERCEDES PERALTA</t>
  </si>
  <si>
    <t>LUCAS MARTE</t>
  </si>
  <si>
    <t>LUCY ELVIRA ORTIZ ESTEVEZ</t>
  </si>
  <si>
    <t>LUIS ALFREDO SOLIS MARTINEZ</t>
  </si>
  <si>
    <t>LUIS ARCADIO GUERRERO</t>
  </si>
  <si>
    <t>LUIS ARMANDO MINYETY RUIZ</t>
  </si>
  <si>
    <t>LUIS BIENVENIDO BELTRE</t>
  </si>
  <si>
    <t>LUIS PASCUAL HEREDIA ROSSO</t>
  </si>
  <si>
    <t>ENCARGADO DE ALMACEN Y SUMINISTRO</t>
  </si>
  <si>
    <t>LUPE BIENVENIDA RAMIREZ CONSTANZA</t>
  </si>
  <si>
    <t>ENC. DE NOMINAS</t>
  </si>
  <si>
    <t>LUZ ESTHER RODRIGUEZ  DIAZ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</si>
  <si>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</si>
  <si>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</si>
  <si>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</si>
  <si>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</si>
  <si>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</si>
  <si>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</si>
  <si>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</si>
  <si>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</si>
  <si>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MARCOS VEGAS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</si>
  <si>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</si>
  <si>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</si>
  <si>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</si>
  <si>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</si>
  <si>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</si>
  <si>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ESTELA MOYA DE JESUS</t>
  </si>
  <si>
    <t>MARIA M. PEÑA FORTUNA</t>
  </si>
  <si>
    <t>DEPTO. COORDINACION REGIONAL</t>
  </si>
  <si>
    <t>MARIA VIRGEN ALVARADO</t>
  </si>
  <si>
    <t>MARIBEL SEGURA PEÑA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</si>
  <si>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</si>
  <si>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</si>
  <si>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</si>
  <si>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</si>
  <si>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</si>
  <si>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</si>
  <si>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</si>
  <si>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</si>
  <si>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</si>
  <si>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</si>
  <si>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</si>
  <si>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</si>
  <si>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</si>
  <si>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</si>
  <si>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</si>
  <si>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</si>
  <si>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 xml:space="preserve">MIGUEL ANGEL LEONTE DE LA CRUZ DIAZ </t>
  </si>
  <si>
    <t>SUBDIRECTOR GENERAL REGIONAL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</si>
  <si>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</si>
  <si>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</si>
  <si>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</si>
  <si>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</si>
  <si>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</si>
  <si>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</si>
  <si>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</si>
  <si>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</si>
  <si>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</si>
  <si>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TECNICO EN DOCUMENTACION</t>
  </si>
  <si>
    <t>NELSON  CASTRO CORTORREAL</t>
  </si>
  <si>
    <t>NERYS YAMILEY ROSARIO REYES</t>
  </si>
  <si>
    <t>NORELYS TERESA  CEDEÑO  CAMPOS</t>
  </si>
  <si>
    <t xml:space="preserve">OFICINA ACCESO A LA INFORMACION </t>
  </si>
  <si>
    <t>OLGA LIDIA ABREU</t>
  </si>
  <si>
    <t>ONEICY CUEVAS ESPINOSA</t>
  </si>
  <si>
    <t>ONEYDA ROBLEZ NUÑEZ</t>
  </si>
  <si>
    <t>ORLANDO BIENVENIDO ALCANTARA PEREZ</t>
  </si>
  <si>
    <t>PAOLA RAQUEL DE LA CRUZ MATOS</t>
  </si>
  <si>
    <t>PATRICIA MOREL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</si>
  <si>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</si>
  <si>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</si>
  <si>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</si>
  <si>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</si>
  <si>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</si>
  <si>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</si>
  <si>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</si>
  <si>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</si>
  <si>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RAFELITO FLORIAN MESA</t>
  </si>
  <si>
    <t>DEPTO. DE CONSERVACION</t>
  </si>
  <si>
    <t>RAMON ANTONIO SORIANO MOTA</t>
  </si>
  <si>
    <t>RAMON BATISTA NUÑEZ</t>
  </si>
  <si>
    <t>AYUDANTE DE MANTENIMIENTO</t>
  </si>
  <si>
    <t>RAMON LEDESMA CANDELIER</t>
  </si>
  <si>
    <t>RAMON MATIAS NUÑEZ FERNANDEZ</t>
  </si>
  <si>
    <t>RAMON YSAIAS GUERRERO CORDERO</t>
  </si>
  <si>
    <t>RAMONA ALTAGRACIA GIRON GUERRERO</t>
  </si>
  <si>
    <t>RAMONA ROSA FERREIRA</t>
  </si>
  <si>
    <t>ENC. DE SERVICIOS GENERALES</t>
  </si>
  <si>
    <t>RAQUEL MATOS MESA</t>
  </si>
  <si>
    <t>RAQUEL UCETA GOMEZ</t>
  </si>
  <si>
    <t>RICARDO HERNANDEZ</t>
  </si>
  <si>
    <t>MENSAJERO  INTERNO</t>
  </si>
  <si>
    <t>RICHARD RAFAEL MENDOZA HERRERA</t>
  </si>
  <si>
    <t>ROBERT ALEXANDER MARTINEZ MARMOLEJOS</t>
  </si>
  <si>
    <t>AUX. DE CARTOGRAFIA</t>
  </si>
  <si>
    <t>ROBERTO CORPORAN ALBURQUE</t>
  </si>
  <si>
    <t>ROSA ABREU PICHARDO</t>
  </si>
  <si>
    <t>RUBEN DARIO HERNANDEZ NUÑEZ</t>
  </si>
  <si>
    <t>ADMINISTRADOR BASE DE DATOS</t>
  </si>
  <si>
    <t>SANTA CECILIA CUEVAS</t>
  </si>
  <si>
    <t>SANTA MATOS REYES</t>
  </si>
  <si>
    <t>SANTA REINA SEGURA PEÑA</t>
  </si>
  <si>
    <t>SECCION ALMACEN Y SUMINISTRO</t>
  </si>
  <si>
    <t>SANTIAGO HERRERA GUILLERMO</t>
  </si>
  <si>
    <t>SANTIAGO MEDINA BETANCES</t>
  </si>
  <si>
    <t>SARA VIRGINIA GUZMAN</t>
  </si>
  <si>
    <t>SILVANO ENCARNACION CASTILLO</t>
  </si>
  <si>
    <t>SILVIA MERCEDES CRUZ ALVAREZ</t>
  </si>
  <si>
    <t>SIRA JOSEFINA ANGELES VARGAS</t>
  </si>
  <si>
    <t>SIRILO MORENO MARTE</t>
  </si>
  <si>
    <t xml:space="preserve">ELECTRICISTA </t>
  </si>
  <si>
    <t>SONIA AMARILIS MATEO BREA</t>
  </si>
  <si>
    <t>ENC. DELEG. SANTIAGO</t>
  </si>
  <si>
    <t>SORANGEL MATEO ARIAS</t>
  </si>
  <si>
    <t>TECNICO EN COMPRAS</t>
  </si>
  <si>
    <t>STALIN GATON PINEDA</t>
  </si>
  <si>
    <t>SUGEL MARIA RAMOS LOPEZ</t>
  </si>
  <si>
    <t>SUJEI HORTENSIA DIAZ TIBURCIO</t>
  </si>
  <si>
    <t>TAINY YINET CUEVAS MATOS</t>
  </si>
  <si>
    <t xml:space="preserve">TATIANA DEL ROSARIO SANCHEZ </t>
  </si>
  <si>
    <t>TEANNY MARIANA SOLANO ALBERTO</t>
  </si>
  <si>
    <t>TERESA YOCATA GUZMAN GUZMAN</t>
  </si>
  <si>
    <t>TERESINA PEREZ MENDEZ</t>
  </si>
  <si>
    <t>TOMAS GONZALEZ GONZALEZ</t>
  </si>
  <si>
    <t>TOMAS MEJIA MATOS</t>
  </si>
  <si>
    <t>TOMAS RAMIREZ FELIZ</t>
  </si>
  <si>
    <t>VALENTIN YVAN DEL VALLE OBJIO</t>
  </si>
  <si>
    <t>ANALISTA DESARROLLO ORGANIZACIONAL</t>
  </si>
  <si>
    <t>VICENTE ALBERTO BATISTA FELIX</t>
  </si>
  <si>
    <t>ASISTENTE TECNICO</t>
  </si>
  <si>
    <t>VICENTE HERNANDEZ VIDAL</t>
  </si>
  <si>
    <t>VICTOR JOSE HERNANDEZ ORTEGA</t>
  </si>
  <si>
    <t>VITALINA LAUREANO</t>
  </si>
  <si>
    <t>WANDA ELIZABETH TAMARES</t>
  </si>
  <si>
    <t>WASTER ALEXANDER PAULINO CAPELLAN</t>
  </si>
  <si>
    <t>WILSON BAUTISTA</t>
  </si>
  <si>
    <t>WILSON RAFAEL GOMEZ LIZ</t>
  </si>
  <si>
    <t xml:space="preserve">YANIRIS MATEO ENCARNACION </t>
  </si>
  <si>
    <t>YENMI NATALI PEÑA LOPEZ</t>
  </si>
  <si>
    <t>YERFRICA NOAMI ABREU DE LOS SANTOS</t>
  </si>
  <si>
    <t>YERRY ENCARNACION RODRIGUEZ</t>
  </si>
  <si>
    <t>YIRA FIDELINA CANARO CURY</t>
  </si>
  <si>
    <t>DISEÑADOR GRAFICO</t>
  </si>
  <si>
    <t>YISELEL JOSEFINA LOPEZ CERDA</t>
  </si>
  <si>
    <t>COORDINADORA TECNICA</t>
  </si>
  <si>
    <t>YNES JAVIER CASTILLO</t>
  </si>
  <si>
    <t>YNGRID ALTAGRACIA DE JESUS</t>
  </si>
  <si>
    <t>YORGY ALEJANDRO MATOS MOTA</t>
  </si>
  <si>
    <t xml:space="preserve">YRIS Y. PEÑA LORENZO </t>
  </si>
  <si>
    <t>DIVISION LEVANTAMIENTO Y ESTUDIO</t>
  </si>
  <si>
    <t>YSAIAS HILARIO PEÑA</t>
  </si>
  <si>
    <t>YSIDRO ANTONIO LAZALA RODRIGUEZ</t>
  </si>
  <si>
    <t>ENC. DEPTO. CONSERVA. CATASTRA</t>
  </si>
  <si>
    <t>ZUNEIDY MARTINEZ GUERRA</t>
  </si>
  <si>
    <t>FIJO</t>
  </si>
  <si>
    <t>ESTATUTO SIMPLIFICADO</t>
  </si>
  <si>
    <t>DE CARRERA</t>
  </si>
  <si>
    <t>DE LIBRE NOMBRAMIENTO</t>
  </si>
  <si>
    <t>ESTANISLAO DE LA ROSA NOYOLA</t>
  </si>
  <si>
    <t>DEPTO. ADMINISTRATIVO Y FINANCIERO</t>
  </si>
  <si>
    <t>DELEGACION NORTE</t>
  </si>
  <si>
    <t>DEPTO. DE COORDINACION REGIONAL</t>
  </si>
  <si>
    <t>DE CONFIANZA</t>
  </si>
  <si>
    <t>Riesgos Laborales (1.1%) (2*)</t>
  </si>
  <si>
    <t>ENC. DE OFICINA DE LA AC.</t>
  </si>
  <si>
    <t>COORDINADOR ADMINISTRATIVO</t>
  </si>
  <si>
    <t>ENC. DEPTO. COMUNICACION</t>
  </si>
  <si>
    <t>OCLIDIS M. TERRERO RUBIO</t>
  </si>
  <si>
    <t>AUX. DE RELACIONES PUBLIC</t>
  </si>
  <si>
    <t>DEPTO. DE TEC. DE LA INF. Y COM</t>
  </si>
  <si>
    <t>AUXILIAR ADMINISTRATIVO (A)</t>
  </si>
  <si>
    <t>ENC. DEPTO. ADM.. Y FINANCIERO.</t>
  </si>
  <si>
    <t>DEPTO. ADM. Y FINANCIERO</t>
  </si>
  <si>
    <t>AUX. ADMINISTRATIVO (A)</t>
  </si>
  <si>
    <t>ENC. DIVISION FINANCIERO</t>
  </si>
  <si>
    <t>CAJERO (A)</t>
  </si>
  <si>
    <t>JEANETTE DEL ROSARIO RODRIGUEZ</t>
  </si>
  <si>
    <t xml:space="preserve"> SECCION DE CAJA</t>
  </si>
  <si>
    <t>DIVISION DE SERV. GENERALES</t>
  </si>
  <si>
    <t>DEIVISION SERVICIOS GENERALES</t>
  </si>
  <si>
    <t>ENC. SECCION  DE TRANSPORTACION</t>
  </si>
  <si>
    <t>SECCION DE ALMACEN Y SUMINISTRO</t>
  </si>
  <si>
    <t xml:space="preserve">SECCION ALMACEN Y SUMINISTRO </t>
  </si>
  <si>
    <t>ENC. ALMACEN Y SUMIISTRO</t>
  </si>
  <si>
    <t xml:space="preserve">ENC. DIVISION CORRESPONDENCIA </t>
  </si>
  <si>
    <t>ENC. DEPTO. COORDINACION REG.</t>
  </si>
  <si>
    <t>INSPECTOR(A) CATASTRAL</t>
  </si>
  <si>
    <t>ANA CRUZ  JAQUELINE  LUZON</t>
  </si>
  <si>
    <t>DELEGACION REGIONA NORTE</t>
  </si>
  <si>
    <t>AUXILIAR ADMINISTRARIVO (A)</t>
  </si>
  <si>
    <t>DIRECTOR (A)TECNICO (A)</t>
  </si>
  <si>
    <t>ENC. DEPTO. VALORACION</t>
  </si>
  <si>
    <t xml:space="preserve"> TASADOR</t>
  </si>
  <si>
    <t>DIVISIN CARTOGRAFIA</t>
  </si>
  <si>
    <t>SUBDIRECTOR (A) GENERAL</t>
  </si>
  <si>
    <t xml:space="preserve">DIRECCION GENERAL DEL CATASTRO NACIONAL
Año del Fomento de las Exportaciones
Compensacion al Personal de Empleados Fijos
correspondiente al mes de Agosto 2018
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</si>
</sst>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8">
    <font>
      <sz val="10"/>
      <name val="Arial"/>
    </font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84">
    <xf numFmtId="0" fontId="0" fillId="0" borderId="0" xfId="0"/>
    <xf numFmtId="0" fontId="3" fillId="4" borderId="9" xfId="0" applyFont="1" applyFill="1" applyBorder="1" applyAlignment="1">
      <alignment vertical="center"/>
    </xf>
    <xf numFmtId="0" fontId="6" fillId="3" borderId="12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vertical="center"/>
    </xf>
    <xf numFmtId="0" fontId="3" fillId="3" borderId="12" xfId="0" applyFont="1" applyFill="1" applyBorder="1" applyAlignment="1">
      <alignment horizontal="center" vertical="center"/>
    </xf>
    <xf numFmtId="2" fontId="3" fillId="3" borderId="12" xfId="0" applyNumberFormat="1" applyFont="1" applyFill="1" applyBorder="1" applyAlignment="1">
      <alignment horizontal="center" vertical="center"/>
    </xf>
    <xf numFmtId="2" fontId="3" fillId="3" borderId="12" xfId="0" applyNumberFormat="1" applyFont="1" applyFill="1" applyBorder="1" applyAlignment="1">
      <alignment horizontal="center"/>
    </xf>
    <xf numFmtId="4" fontId="3" fillId="3" borderId="12" xfId="0" applyNumberFormat="1" applyFont="1" applyFill="1" applyBorder="1" applyAlignment="1">
      <alignment horizontal="center" vertical="center"/>
    </xf>
    <xf numFmtId="0" fontId="3" fillId="3" borderId="12" xfId="0" applyNumberFormat="1" applyFont="1" applyFill="1" applyBorder="1" applyAlignment="1">
      <alignment horizontal="center"/>
    </xf>
    <xf numFmtId="0" fontId="3" fillId="3" borderId="0" xfId="0" applyFont="1" applyFill="1" applyBorder="1"/>
    <xf numFmtId="2" fontId="6" fillId="3" borderId="12" xfId="0" applyNumberFormat="1" applyFont="1" applyFill="1" applyBorder="1" applyAlignment="1">
      <alignment horizontal="center" vertical="center"/>
    </xf>
    <xf numFmtId="2" fontId="6" fillId="3" borderId="12" xfId="0" applyNumberFormat="1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 vertical="center"/>
    </xf>
    <xf numFmtId="2" fontId="6" fillId="3" borderId="12" xfId="1" applyNumberFormat="1" applyFont="1" applyFill="1" applyBorder="1" applyAlignment="1">
      <alignment horizontal="center" vertical="center"/>
    </xf>
    <xf numFmtId="0" fontId="3" fillId="0" borderId="0" xfId="0" applyFont="1" applyBorder="1"/>
    <xf numFmtId="0" fontId="4" fillId="3" borderId="5" xfId="0" applyFont="1" applyFill="1" applyBorder="1" applyAlignment="1">
      <alignment vertical="center" wrapText="1"/>
    </xf>
    <xf numFmtId="0" fontId="4" fillId="3" borderId="14" xfId="0" applyFont="1" applyFill="1" applyBorder="1" applyAlignment="1">
      <alignment vertical="center" wrapText="1"/>
    </xf>
    <xf numFmtId="4" fontId="4" fillId="3" borderId="10" xfId="0" applyNumberFormat="1" applyFont="1" applyFill="1" applyBorder="1" applyAlignment="1">
      <alignment horizontal="right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4" fillId="4" borderId="10" xfId="0" applyNumberFormat="1" applyFont="1" applyFill="1" applyBorder="1" applyAlignment="1">
      <alignment horizontal="right" vertical="center"/>
    </xf>
    <xf numFmtId="4" fontId="4" fillId="4" borderId="10" xfId="0" applyNumberFormat="1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horizontal="right" vertical="center"/>
    </xf>
    <xf numFmtId="2" fontId="4" fillId="4" borderId="8" xfId="0" applyNumberFormat="1" applyFont="1" applyFill="1" applyBorder="1" applyAlignment="1">
      <alignment horizontal="right" vertical="center"/>
    </xf>
    <xf numFmtId="3" fontId="4" fillId="4" borderId="11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vertical="center"/>
    </xf>
    <xf numFmtId="0" fontId="4" fillId="3" borderId="0" xfId="0" applyFont="1" applyFill="1" applyBorder="1" applyAlignment="1">
      <alignment vertical="center"/>
    </xf>
    <xf numFmtId="4" fontId="4" fillId="3" borderId="0" xfId="0" applyNumberFormat="1" applyFont="1" applyFill="1" applyAlignment="1">
      <alignment horizontal="center" vertical="center"/>
    </xf>
    <xf numFmtId="0" fontId="3" fillId="3" borderId="4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4" fontId="3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7" fillId="3" borderId="12" xfId="0" applyFont="1" applyFill="1" applyBorder="1" applyAlignment="1">
      <alignment vertical="center"/>
    </xf>
    <xf numFmtId="1" fontId="6" fillId="3" borderId="12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vertical="center" wrapText="1"/>
    </xf>
    <xf numFmtId="0" fontId="4" fillId="3" borderId="7" xfId="0" applyFont="1" applyFill="1" applyBorder="1" applyAlignment="1">
      <alignment vertical="center" wrapText="1"/>
    </xf>
    <xf numFmtId="4" fontId="4" fillId="3" borderId="8" xfId="0" applyNumberFormat="1" applyFont="1" applyFill="1" applyBorder="1" applyAlignment="1">
      <alignment horizontal="right" vertical="center"/>
    </xf>
    <xf numFmtId="4" fontId="4" fillId="3" borderId="8" xfId="0" applyNumberFormat="1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4" borderId="20" xfId="0" applyFont="1" applyFill="1" applyBorder="1" applyAlignment="1">
      <alignment horizontal="center" vertical="center" wrapText="1"/>
    </xf>
    <xf numFmtId="0" fontId="4" fillId="4" borderId="21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22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vertical="center"/>
    </xf>
    <xf numFmtId="0" fontId="4" fillId="4" borderId="27" xfId="0" applyFont="1" applyFill="1" applyBorder="1" applyAlignment="1">
      <alignment vertical="center"/>
    </xf>
    <xf numFmtId="0" fontId="4" fillId="4" borderId="28" xfId="0" applyFont="1" applyFill="1" applyBorder="1" applyAlignment="1">
      <alignment vertical="center"/>
    </xf>
    <xf numFmtId="0" fontId="4" fillId="4" borderId="29" xfId="0" applyFont="1" applyFill="1" applyBorder="1" applyAlignment="1">
      <alignment vertical="center" wrapText="1"/>
    </xf>
    <xf numFmtId="0" fontId="4" fillId="4" borderId="28" xfId="0" applyFont="1" applyFill="1" applyBorder="1" applyAlignment="1">
      <alignment vertical="center" wrapText="1"/>
    </xf>
    <xf numFmtId="0" fontId="0" fillId="0" borderId="6" xfId="0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4" fillId="0" borderId="0" xfId="0" applyFont="1" applyAlignment="1">
      <alignment horizontal="left" vertical="center" wrapText="1"/>
    </xf>
    <xf numFmtId="0" fontId="3" fillId="4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 wrapText="1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0</xdr:row>
      <xdr:rowOff>0</xdr:rowOff>
    </xdr:from>
    <xdr:to>
      <xdr:col>7</xdr:col>
      <xdr:colOff>971550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44450" y="0"/>
          <a:ext cx="6210300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285750</xdr:colOff>
      <xdr:row>0</xdr:row>
      <xdr:rowOff>38100</xdr:rowOff>
    </xdr:from>
    <xdr:to>
      <xdr:col>14</xdr:col>
      <xdr:colOff>1238250</xdr:colOff>
      <xdr:row>0</xdr:row>
      <xdr:rowOff>2590800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042350" y="38100"/>
          <a:ext cx="3581400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318</xdr:row>
      <xdr:rowOff>171450</xdr:rowOff>
    </xdr:from>
    <xdr:to>
      <xdr:col>5</xdr:col>
      <xdr:colOff>2133600</xdr:colOff>
      <xdr:row>336</xdr:row>
      <xdr:rowOff>171450</xdr:rowOff>
    </xdr:to>
    <xdr:pic>
      <xdr:nvPicPr>
        <xdr:cNvPr id="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57300" y="142894050"/>
          <a:ext cx="13601700" cy="45339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K358"/>
  <sheetViews>
    <sheetView tabSelected="1" zoomScale="50" zoomScaleNormal="50" zoomScaleSheetLayoutView="10" zoomScalePageLayoutView="25" workbookViewId="0">
      <selection sqref="A1:C1"/>
    </sheetView>
  </sheetViews>
  <sheetFormatPr baseColWidth="10" defaultColWidth="39.42578125" defaultRowHeight="15"/>
  <cols>
    <col min="1" max="1" width="13.28515625" style="44" customWidth="1"/>
    <col min="2" max="2" width="50.5703125" style="4" customWidth="1"/>
    <col min="3" max="3" width="48.28515625" style="4" customWidth="1"/>
    <col min="4" max="4" width="39" style="4" customWidth="1"/>
    <col min="5" max="6" width="39.42578125" style="4" customWidth="1"/>
    <col min="7" max="7" width="39.42578125" style="45" customWidth="1"/>
    <col min="8" max="13" width="39.42578125" style="44" customWidth="1"/>
    <col min="14" max="14" width="39.42578125" style="45" customWidth="1"/>
    <col min="15" max="18" width="39.42578125" style="44" customWidth="1"/>
    <col min="19" max="19" width="39.42578125" style="45" customWidth="1"/>
    <col min="20" max="16384" width="39.42578125" style="4"/>
  </cols>
  <sheetData>
    <row r="1" spans="1:19" customFormat="1" ht="211.5" customHeight="1" thickBot="1">
      <c r="A1" s="78"/>
      <c r="B1" s="78"/>
      <c r="C1" s="78"/>
      <c r="D1" s="79" t="s">
        <v>514</v>
      </c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</row>
    <row r="2" spans="1:19" ht="117.75" customHeight="1">
      <c r="A2" s="54" t="s">
        <v>24</v>
      </c>
      <c r="B2" s="57" t="s">
        <v>20</v>
      </c>
      <c r="C2" s="3"/>
      <c r="D2" s="3"/>
      <c r="E2" s="3"/>
      <c r="F2" s="60" t="s">
        <v>22</v>
      </c>
      <c r="G2" s="63" t="s">
        <v>11</v>
      </c>
      <c r="H2" s="63" t="s">
        <v>15</v>
      </c>
      <c r="I2" s="73" t="s">
        <v>10</v>
      </c>
      <c r="J2" s="74"/>
      <c r="K2" s="74"/>
      <c r="L2" s="74"/>
      <c r="M2" s="74"/>
      <c r="N2" s="74"/>
      <c r="O2" s="75"/>
      <c r="P2" s="76" t="s">
        <v>2</v>
      </c>
      <c r="Q2" s="77"/>
      <c r="R2" s="54" t="s">
        <v>23</v>
      </c>
      <c r="S2" s="54" t="s">
        <v>5</v>
      </c>
    </row>
    <row r="3" spans="1:19" ht="112.5" customHeight="1">
      <c r="A3" s="55"/>
      <c r="B3" s="58"/>
      <c r="C3" s="5" t="s">
        <v>26</v>
      </c>
      <c r="D3" s="5" t="s">
        <v>21</v>
      </c>
      <c r="E3" s="5" t="s">
        <v>25</v>
      </c>
      <c r="F3" s="61"/>
      <c r="G3" s="64"/>
      <c r="H3" s="64"/>
      <c r="I3" s="65" t="s">
        <v>13</v>
      </c>
      <c r="J3" s="65"/>
      <c r="K3" s="64" t="s">
        <v>482</v>
      </c>
      <c r="L3" s="66" t="s">
        <v>14</v>
      </c>
      <c r="M3" s="65"/>
      <c r="N3" s="67" t="s">
        <v>12</v>
      </c>
      <c r="O3" s="68" t="s">
        <v>0</v>
      </c>
      <c r="P3" s="69" t="s">
        <v>4</v>
      </c>
      <c r="Q3" s="71" t="s">
        <v>1</v>
      </c>
      <c r="R3" s="55"/>
      <c r="S3" s="55"/>
    </row>
    <row r="4" spans="1:19" ht="64.5" customHeight="1" thickBot="1">
      <c r="A4" s="56"/>
      <c r="B4" s="59"/>
      <c r="C4" s="6"/>
      <c r="D4" s="6"/>
      <c r="E4" s="6"/>
      <c r="F4" s="62"/>
      <c r="G4" s="64"/>
      <c r="H4" s="64"/>
      <c r="I4" s="7" t="s">
        <v>6</v>
      </c>
      <c r="J4" s="72" t="s">
        <v>7</v>
      </c>
      <c r="K4" s="64"/>
      <c r="L4" s="7" t="s">
        <v>8</v>
      </c>
      <c r="M4" s="72" t="s">
        <v>9</v>
      </c>
      <c r="N4" s="64"/>
      <c r="O4" s="68"/>
      <c r="P4" s="70"/>
      <c r="Q4" s="72"/>
      <c r="R4" s="55"/>
      <c r="S4" s="55"/>
    </row>
    <row r="5" spans="1:19" s="14" customFormat="1" ht="33.950000000000003" customHeight="1">
      <c r="A5" s="47">
        <v>1</v>
      </c>
      <c r="B5" s="2" t="s">
        <v>30</v>
      </c>
      <c r="C5" s="2" t="s">
        <v>31</v>
      </c>
      <c r="D5" s="2" t="s">
        <v>32</v>
      </c>
      <c r="E5" s="9" t="s">
        <v>473</v>
      </c>
      <c r="F5" s="15">
        <v>62500</v>
      </c>
      <c r="G5" s="16">
        <v>2402.6999999999998</v>
      </c>
      <c r="H5" s="12">
        <v>25</v>
      </c>
      <c r="I5" s="12">
        <f t="shared" ref="I5:I65" si="0">+F5*2.87%</f>
        <v>1793.75</v>
      </c>
      <c r="J5" s="12">
        <f t="shared" ref="J5:J65" si="1">+F5*7.1%</f>
        <v>4437.5</v>
      </c>
      <c r="K5" s="10">
        <f t="shared" ref="K5:K66" si="2">F5*1.1%</f>
        <v>687.50000000000011</v>
      </c>
      <c r="L5" s="12">
        <f t="shared" ref="L5:L65" si="3">+F5*3.04%</f>
        <v>1900</v>
      </c>
      <c r="M5" s="12">
        <f t="shared" ref="M5:M65" si="4">+F5*7.09%</f>
        <v>4431.25</v>
      </c>
      <c r="N5" s="11"/>
      <c r="O5" s="12">
        <f t="shared" ref="O5:O65" si="5">SUM(I5:N5)</f>
        <v>13250</v>
      </c>
      <c r="P5" s="12">
        <f t="shared" ref="P5:P66" si="6">+G5+H5+I5+L5+N5</f>
        <v>6121.45</v>
      </c>
      <c r="Q5" s="12">
        <f t="shared" ref="Q5:Q65" si="7">+J5+K5+M5</f>
        <v>9556.25</v>
      </c>
      <c r="R5" s="12">
        <f t="shared" ref="R5:R66" si="8">+F5-P5</f>
        <v>56378.55</v>
      </c>
      <c r="S5" s="13">
        <v>111</v>
      </c>
    </row>
    <row r="6" spans="1:19" s="14" customFormat="1" ht="33.950000000000003" customHeight="1">
      <c r="A6" s="47">
        <f t="shared" ref="A6:A67" si="9">A5+1</f>
        <v>2</v>
      </c>
      <c r="B6" s="2" t="s">
        <v>33</v>
      </c>
      <c r="C6" s="2" t="s">
        <v>34</v>
      </c>
      <c r="D6" s="2" t="s">
        <v>35</v>
      </c>
      <c r="E6" s="17" t="s">
        <v>474</v>
      </c>
      <c r="F6" s="15">
        <v>12000</v>
      </c>
      <c r="G6" s="16"/>
      <c r="H6" s="12">
        <v>25</v>
      </c>
      <c r="I6" s="12">
        <f t="shared" si="0"/>
        <v>344.4</v>
      </c>
      <c r="J6" s="12">
        <f t="shared" si="1"/>
        <v>851.99999999999989</v>
      </c>
      <c r="K6" s="10">
        <f t="shared" si="2"/>
        <v>132</v>
      </c>
      <c r="L6" s="12">
        <f t="shared" si="3"/>
        <v>364.8</v>
      </c>
      <c r="M6" s="12">
        <f t="shared" si="4"/>
        <v>850.80000000000007</v>
      </c>
      <c r="N6" s="11"/>
      <c r="O6" s="12">
        <f t="shared" si="5"/>
        <v>2544</v>
      </c>
      <c r="P6" s="12">
        <f t="shared" si="6"/>
        <v>734.2</v>
      </c>
      <c r="Q6" s="12">
        <f t="shared" si="7"/>
        <v>1834.8</v>
      </c>
      <c r="R6" s="12">
        <f t="shared" si="8"/>
        <v>11265.8</v>
      </c>
      <c r="S6" s="13">
        <v>111</v>
      </c>
    </row>
    <row r="7" spans="1:19" s="14" customFormat="1" ht="33.950000000000003" customHeight="1">
      <c r="A7" s="47">
        <f t="shared" si="9"/>
        <v>3</v>
      </c>
      <c r="B7" s="8" t="s">
        <v>36</v>
      </c>
      <c r="C7" s="8" t="s">
        <v>34</v>
      </c>
      <c r="D7" s="8" t="s">
        <v>38</v>
      </c>
      <c r="E7" s="9" t="s">
        <v>473</v>
      </c>
      <c r="F7" s="10">
        <v>10000</v>
      </c>
      <c r="G7" s="11"/>
      <c r="H7" s="12">
        <v>25</v>
      </c>
      <c r="I7" s="12">
        <f t="shared" si="0"/>
        <v>287</v>
      </c>
      <c r="J7" s="12">
        <f t="shared" si="1"/>
        <v>709.99999999999989</v>
      </c>
      <c r="K7" s="10">
        <f t="shared" si="2"/>
        <v>110.00000000000001</v>
      </c>
      <c r="L7" s="12">
        <f t="shared" si="3"/>
        <v>304</v>
      </c>
      <c r="M7" s="12">
        <f t="shared" si="4"/>
        <v>709</v>
      </c>
      <c r="N7" s="11"/>
      <c r="O7" s="12">
        <f t="shared" si="5"/>
        <v>2120</v>
      </c>
      <c r="P7" s="12">
        <f t="shared" si="6"/>
        <v>616</v>
      </c>
      <c r="Q7" s="12">
        <f t="shared" si="7"/>
        <v>1529</v>
      </c>
      <c r="R7" s="12">
        <f t="shared" si="8"/>
        <v>9384</v>
      </c>
      <c r="S7" s="13">
        <v>111</v>
      </c>
    </row>
    <row r="8" spans="1:19" s="14" customFormat="1" ht="33.950000000000003" customHeight="1">
      <c r="A8" s="47">
        <f t="shared" si="9"/>
        <v>4</v>
      </c>
      <c r="B8" s="2" t="s">
        <v>39</v>
      </c>
      <c r="C8" s="2" t="s">
        <v>40</v>
      </c>
      <c r="D8" s="2" t="s">
        <v>41</v>
      </c>
      <c r="E8" s="17" t="s">
        <v>474</v>
      </c>
      <c r="F8" s="15">
        <v>13500</v>
      </c>
      <c r="G8" s="16"/>
      <c r="H8" s="12">
        <v>25</v>
      </c>
      <c r="I8" s="12">
        <f t="shared" si="0"/>
        <v>387.45</v>
      </c>
      <c r="J8" s="12">
        <f t="shared" si="1"/>
        <v>958.49999999999989</v>
      </c>
      <c r="K8" s="10">
        <f t="shared" si="2"/>
        <v>148.50000000000003</v>
      </c>
      <c r="L8" s="12">
        <f t="shared" si="3"/>
        <v>410.4</v>
      </c>
      <c r="M8" s="12">
        <f t="shared" si="4"/>
        <v>957.15000000000009</v>
      </c>
      <c r="N8" s="11"/>
      <c r="O8" s="12">
        <f t="shared" si="5"/>
        <v>2862</v>
      </c>
      <c r="P8" s="12">
        <f t="shared" si="6"/>
        <v>822.84999999999991</v>
      </c>
      <c r="Q8" s="12">
        <f t="shared" si="7"/>
        <v>2064.15</v>
      </c>
      <c r="R8" s="12">
        <f t="shared" si="8"/>
        <v>12677.15</v>
      </c>
      <c r="S8" s="13">
        <v>111</v>
      </c>
    </row>
    <row r="9" spans="1:19" s="14" customFormat="1" ht="33.950000000000003" customHeight="1">
      <c r="A9" s="47">
        <f t="shared" si="9"/>
        <v>5</v>
      </c>
      <c r="B9" s="2" t="s">
        <v>42</v>
      </c>
      <c r="C9" s="2" t="s">
        <v>43</v>
      </c>
      <c r="D9" s="2" t="s">
        <v>44</v>
      </c>
      <c r="E9" s="17" t="s">
        <v>473</v>
      </c>
      <c r="F9" s="15">
        <v>18200</v>
      </c>
      <c r="G9" s="16"/>
      <c r="H9" s="12">
        <v>25</v>
      </c>
      <c r="I9" s="12">
        <f t="shared" si="0"/>
        <v>522.34</v>
      </c>
      <c r="J9" s="12">
        <f t="shared" si="1"/>
        <v>1292.1999999999998</v>
      </c>
      <c r="K9" s="10">
        <f t="shared" si="2"/>
        <v>200.20000000000002</v>
      </c>
      <c r="L9" s="12">
        <f t="shared" si="3"/>
        <v>553.28</v>
      </c>
      <c r="M9" s="12">
        <f t="shared" si="4"/>
        <v>1290.3800000000001</v>
      </c>
      <c r="N9" s="11"/>
      <c r="O9" s="12">
        <f t="shared" si="5"/>
        <v>3858.4</v>
      </c>
      <c r="P9" s="12">
        <f t="shared" si="6"/>
        <v>1100.6199999999999</v>
      </c>
      <c r="Q9" s="12">
        <f t="shared" si="7"/>
        <v>2782.7799999999997</v>
      </c>
      <c r="R9" s="12">
        <f t="shared" si="8"/>
        <v>17099.38</v>
      </c>
      <c r="S9" s="13">
        <v>111</v>
      </c>
    </row>
    <row r="10" spans="1:19" s="14" customFormat="1" ht="33.950000000000003" customHeight="1">
      <c r="A10" s="47">
        <f t="shared" si="9"/>
        <v>6</v>
      </c>
      <c r="B10" s="2" t="s">
        <v>45</v>
      </c>
      <c r="C10" s="2" t="s">
        <v>55</v>
      </c>
      <c r="D10" s="2" t="s">
        <v>505</v>
      </c>
      <c r="E10" s="17" t="s">
        <v>473</v>
      </c>
      <c r="F10" s="15">
        <v>25000</v>
      </c>
      <c r="G10" s="16"/>
      <c r="H10" s="12">
        <v>25</v>
      </c>
      <c r="I10" s="12">
        <f t="shared" si="0"/>
        <v>717.5</v>
      </c>
      <c r="J10" s="12">
        <f t="shared" si="1"/>
        <v>1774.9999999999998</v>
      </c>
      <c r="K10" s="10">
        <f t="shared" si="2"/>
        <v>275</v>
      </c>
      <c r="L10" s="12">
        <f t="shared" si="3"/>
        <v>760</v>
      </c>
      <c r="M10" s="12">
        <f t="shared" si="4"/>
        <v>1772.5000000000002</v>
      </c>
      <c r="N10" s="11"/>
      <c r="O10" s="12">
        <f t="shared" si="5"/>
        <v>5300</v>
      </c>
      <c r="P10" s="12">
        <f t="shared" si="6"/>
        <v>1502.5</v>
      </c>
      <c r="Q10" s="12">
        <f t="shared" si="7"/>
        <v>3822.5</v>
      </c>
      <c r="R10" s="12">
        <f t="shared" si="8"/>
        <v>23497.5</v>
      </c>
      <c r="S10" s="13">
        <v>111</v>
      </c>
    </row>
    <row r="11" spans="1:19" s="14" customFormat="1" ht="33.950000000000003" customHeight="1">
      <c r="A11" s="47">
        <f t="shared" si="9"/>
        <v>7</v>
      </c>
      <c r="B11" s="2" t="s">
        <v>48</v>
      </c>
      <c r="C11" s="2" t="s">
        <v>49</v>
      </c>
      <c r="D11" s="2" t="s">
        <v>50</v>
      </c>
      <c r="E11" s="17" t="s">
        <v>475</v>
      </c>
      <c r="F11" s="15">
        <v>17100</v>
      </c>
      <c r="G11" s="16"/>
      <c r="H11" s="12">
        <v>25</v>
      </c>
      <c r="I11" s="12">
        <f t="shared" si="0"/>
        <v>490.77</v>
      </c>
      <c r="J11" s="12">
        <f t="shared" si="1"/>
        <v>1214.0999999999999</v>
      </c>
      <c r="K11" s="10">
        <f t="shared" si="2"/>
        <v>188.10000000000002</v>
      </c>
      <c r="L11" s="12">
        <f t="shared" si="3"/>
        <v>519.84</v>
      </c>
      <c r="M11" s="12">
        <f t="shared" si="4"/>
        <v>1212.3900000000001</v>
      </c>
      <c r="N11" s="11">
        <v>1865.52</v>
      </c>
      <c r="O11" s="12">
        <f t="shared" si="5"/>
        <v>5490.7199999999993</v>
      </c>
      <c r="P11" s="12">
        <f t="shared" si="6"/>
        <v>2901.13</v>
      </c>
      <c r="Q11" s="12">
        <f t="shared" si="7"/>
        <v>2614.59</v>
      </c>
      <c r="R11" s="12">
        <f t="shared" si="8"/>
        <v>14198.869999999999</v>
      </c>
      <c r="S11" s="13">
        <v>111</v>
      </c>
    </row>
    <row r="12" spans="1:19" s="14" customFormat="1" ht="33.950000000000003" customHeight="1">
      <c r="A12" s="47">
        <f t="shared" si="9"/>
        <v>8</v>
      </c>
      <c r="B12" s="2" t="s">
        <v>51</v>
      </c>
      <c r="C12" s="2" t="s">
        <v>52</v>
      </c>
      <c r="D12" s="2" t="s">
        <v>489</v>
      </c>
      <c r="E12" s="17" t="s">
        <v>473</v>
      </c>
      <c r="F12" s="15">
        <v>15000</v>
      </c>
      <c r="G12" s="16"/>
      <c r="H12" s="12">
        <v>25</v>
      </c>
      <c r="I12" s="12">
        <f t="shared" si="0"/>
        <v>430.5</v>
      </c>
      <c r="J12" s="12">
        <f t="shared" si="1"/>
        <v>1065</v>
      </c>
      <c r="K12" s="10">
        <f t="shared" si="2"/>
        <v>165.00000000000003</v>
      </c>
      <c r="L12" s="12">
        <f t="shared" si="3"/>
        <v>456</v>
      </c>
      <c r="M12" s="12">
        <f t="shared" si="4"/>
        <v>1063.5</v>
      </c>
      <c r="N12" s="11"/>
      <c r="O12" s="12">
        <f t="shared" si="5"/>
        <v>3180</v>
      </c>
      <c r="P12" s="12">
        <f t="shared" si="6"/>
        <v>911.5</v>
      </c>
      <c r="Q12" s="12">
        <f t="shared" si="7"/>
        <v>2293.5</v>
      </c>
      <c r="R12" s="12">
        <f t="shared" si="8"/>
        <v>14088.5</v>
      </c>
      <c r="S12" s="13">
        <v>111</v>
      </c>
    </row>
    <row r="13" spans="1:19" s="14" customFormat="1" ht="33.950000000000003" customHeight="1">
      <c r="A13" s="47">
        <f t="shared" si="9"/>
        <v>9</v>
      </c>
      <c r="B13" s="2" t="s">
        <v>54</v>
      </c>
      <c r="C13" s="2" t="s">
        <v>55</v>
      </c>
      <c r="D13" s="2" t="s">
        <v>56</v>
      </c>
      <c r="E13" s="17" t="s">
        <v>473</v>
      </c>
      <c r="F13" s="18">
        <v>20000</v>
      </c>
      <c r="G13" s="16"/>
      <c r="H13" s="12">
        <v>25</v>
      </c>
      <c r="I13" s="12">
        <f t="shared" si="0"/>
        <v>574</v>
      </c>
      <c r="J13" s="12">
        <f t="shared" si="1"/>
        <v>1419.9999999999998</v>
      </c>
      <c r="K13" s="10">
        <f t="shared" si="2"/>
        <v>220.00000000000003</v>
      </c>
      <c r="L13" s="12">
        <f t="shared" si="3"/>
        <v>608</v>
      </c>
      <c r="M13" s="12">
        <f t="shared" si="4"/>
        <v>1418</v>
      </c>
      <c r="N13" s="11"/>
      <c r="O13" s="12">
        <f t="shared" si="5"/>
        <v>4240</v>
      </c>
      <c r="P13" s="12">
        <f t="shared" si="6"/>
        <v>1207</v>
      </c>
      <c r="Q13" s="12">
        <f t="shared" si="7"/>
        <v>3058</v>
      </c>
      <c r="R13" s="12">
        <f t="shared" si="8"/>
        <v>18793</v>
      </c>
      <c r="S13" s="13">
        <v>111</v>
      </c>
    </row>
    <row r="14" spans="1:19" s="14" customFormat="1" ht="33.950000000000003" customHeight="1">
      <c r="A14" s="47">
        <f t="shared" si="9"/>
        <v>10</v>
      </c>
      <c r="B14" s="2" t="s">
        <v>57</v>
      </c>
      <c r="C14" s="2" t="s">
        <v>58</v>
      </c>
      <c r="D14" s="2" t="s">
        <v>494</v>
      </c>
      <c r="E14" s="17" t="s">
        <v>473</v>
      </c>
      <c r="F14" s="18">
        <v>20000</v>
      </c>
      <c r="G14" s="16"/>
      <c r="H14" s="12">
        <v>25</v>
      </c>
      <c r="I14" s="12">
        <f t="shared" si="0"/>
        <v>574</v>
      </c>
      <c r="J14" s="12">
        <f t="shared" si="1"/>
        <v>1419.9999999999998</v>
      </c>
      <c r="K14" s="10">
        <f t="shared" si="2"/>
        <v>220.00000000000003</v>
      </c>
      <c r="L14" s="12">
        <f t="shared" si="3"/>
        <v>608</v>
      </c>
      <c r="M14" s="12">
        <f t="shared" si="4"/>
        <v>1418</v>
      </c>
      <c r="N14" s="11"/>
      <c r="O14" s="12">
        <f t="shared" si="5"/>
        <v>4240</v>
      </c>
      <c r="P14" s="12">
        <f t="shared" si="6"/>
        <v>1207</v>
      </c>
      <c r="Q14" s="12">
        <f t="shared" si="7"/>
        <v>3058</v>
      </c>
      <c r="R14" s="12">
        <f t="shared" si="8"/>
        <v>18793</v>
      </c>
      <c r="S14" s="13">
        <v>111</v>
      </c>
    </row>
    <row r="15" spans="1:19" s="14" customFormat="1" ht="33.950000000000003" customHeight="1">
      <c r="A15" s="47">
        <f t="shared" si="9"/>
        <v>11</v>
      </c>
      <c r="B15" s="2" t="s">
        <v>59</v>
      </c>
      <c r="C15" s="2" t="s">
        <v>60</v>
      </c>
      <c r="D15" s="2" t="s">
        <v>61</v>
      </c>
      <c r="E15" s="17" t="s">
        <v>473</v>
      </c>
      <c r="F15" s="15">
        <v>30000</v>
      </c>
      <c r="G15" s="16"/>
      <c r="H15" s="12">
        <v>25</v>
      </c>
      <c r="I15" s="12">
        <f t="shared" si="0"/>
        <v>861</v>
      </c>
      <c r="J15" s="12">
        <f t="shared" si="1"/>
        <v>2130</v>
      </c>
      <c r="K15" s="10">
        <f t="shared" si="2"/>
        <v>330.00000000000006</v>
      </c>
      <c r="L15" s="12">
        <f t="shared" si="3"/>
        <v>912</v>
      </c>
      <c r="M15" s="12">
        <f t="shared" si="4"/>
        <v>2127</v>
      </c>
      <c r="N15" s="11"/>
      <c r="O15" s="12">
        <f t="shared" si="5"/>
        <v>6360</v>
      </c>
      <c r="P15" s="12">
        <f t="shared" si="6"/>
        <v>1798</v>
      </c>
      <c r="Q15" s="12">
        <f t="shared" si="7"/>
        <v>4587</v>
      </c>
      <c r="R15" s="12">
        <f t="shared" si="8"/>
        <v>28202</v>
      </c>
      <c r="S15" s="13">
        <v>111</v>
      </c>
    </row>
    <row r="16" spans="1:19" s="14" customFormat="1" ht="33.950000000000003" customHeight="1">
      <c r="A16" s="47">
        <f t="shared" si="9"/>
        <v>12</v>
      </c>
      <c r="B16" s="2" t="s">
        <v>62</v>
      </c>
      <c r="C16" s="2" t="s">
        <v>63</v>
      </c>
      <c r="D16" s="2" t="s">
        <v>64</v>
      </c>
      <c r="E16" s="17" t="s">
        <v>473</v>
      </c>
      <c r="F16" s="15">
        <v>16200</v>
      </c>
      <c r="G16" s="16"/>
      <c r="H16" s="12">
        <v>25</v>
      </c>
      <c r="I16" s="12">
        <f t="shared" si="0"/>
        <v>464.94</v>
      </c>
      <c r="J16" s="12">
        <f t="shared" si="1"/>
        <v>1150.1999999999998</v>
      </c>
      <c r="K16" s="10">
        <f t="shared" si="2"/>
        <v>178.20000000000002</v>
      </c>
      <c r="L16" s="12">
        <f t="shared" si="3"/>
        <v>492.48</v>
      </c>
      <c r="M16" s="12">
        <f t="shared" si="4"/>
        <v>1148.5800000000002</v>
      </c>
      <c r="N16" s="11"/>
      <c r="O16" s="12">
        <f t="shared" si="5"/>
        <v>3434.3999999999996</v>
      </c>
      <c r="P16" s="12">
        <f t="shared" si="6"/>
        <v>982.42000000000007</v>
      </c>
      <c r="Q16" s="12">
        <f t="shared" si="7"/>
        <v>2476.98</v>
      </c>
      <c r="R16" s="12">
        <f t="shared" si="8"/>
        <v>15217.58</v>
      </c>
      <c r="S16" s="13">
        <v>111</v>
      </c>
    </row>
    <row r="17" spans="1:19" s="14" customFormat="1" ht="33.950000000000003" customHeight="1">
      <c r="A17" s="47">
        <f t="shared" si="9"/>
        <v>13</v>
      </c>
      <c r="B17" s="2" t="s">
        <v>65</v>
      </c>
      <c r="C17" s="2" t="s">
        <v>60</v>
      </c>
      <c r="D17" s="2" t="s">
        <v>66</v>
      </c>
      <c r="E17" s="17" t="s">
        <v>475</v>
      </c>
      <c r="F17" s="15">
        <v>79200</v>
      </c>
      <c r="G17" s="16">
        <v>7212.69</v>
      </c>
      <c r="H17" s="12">
        <v>25</v>
      </c>
      <c r="I17" s="12">
        <f t="shared" si="0"/>
        <v>2273.04</v>
      </c>
      <c r="J17" s="12">
        <f t="shared" si="1"/>
        <v>5623.2</v>
      </c>
      <c r="K17" s="10">
        <f t="shared" si="2"/>
        <v>871.2</v>
      </c>
      <c r="L17" s="12">
        <f t="shared" si="3"/>
        <v>2407.6799999999998</v>
      </c>
      <c r="M17" s="12">
        <f t="shared" si="4"/>
        <v>5615.2800000000007</v>
      </c>
      <c r="N17" s="11"/>
      <c r="O17" s="12">
        <f t="shared" si="5"/>
        <v>16790.400000000001</v>
      </c>
      <c r="P17" s="12">
        <f t="shared" si="6"/>
        <v>11918.41</v>
      </c>
      <c r="Q17" s="12">
        <f t="shared" si="7"/>
        <v>12109.68</v>
      </c>
      <c r="R17" s="12">
        <f t="shared" si="8"/>
        <v>67281.59</v>
      </c>
      <c r="S17" s="13">
        <v>111</v>
      </c>
    </row>
    <row r="18" spans="1:19" s="14" customFormat="1" ht="33.950000000000003" customHeight="1">
      <c r="A18" s="47">
        <f t="shared" si="9"/>
        <v>14</v>
      </c>
      <c r="B18" s="2" t="s">
        <v>67</v>
      </c>
      <c r="C18" s="2" t="s">
        <v>68</v>
      </c>
      <c r="D18" s="2" t="s">
        <v>69</v>
      </c>
      <c r="E18" s="17" t="s">
        <v>475</v>
      </c>
      <c r="F18" s="15">
        <v>17840</v>
      </c>
      <c r="G18" s="16"/>
      <c r="H18" s="12">
        <v>25</v>
      </c>
      <c r="I18" s="12">
        <f t="shared" si="0"/>
        <v>512.00800000000004</v>
      </c>
      <c r="J18" s="12">
        <f t="shared" si="1"/>
        <v>1266.6399999999999</v>
      </c>
      <c r="K18" s="10">
        <f t="shared" si="2"/>
        <v>196.24</v>
      </c>
      <c r="L18" s="12">
        <f t="shared" si="3"/>
        <v>542.33600000000001</v>
      </c>
      <c r="M18" s="12">
        <f t="shared" si="4"/>
        <v>1264.856</v>
      </c>
      <c r="N18" s="11">
        <v>932.76</v>
      </c>
      <c r="O18" s="12">
        <f t="shared" si="5"/>
        <v>4714.84</v>
      </c>
      <c r="P18" s="12">
        <f t="shared" si="6"/>
        <v>2012.104</v>
      </c>
      <c r="Q18" s="12">
        <f t="shared" si="7"/>
        <v>2727.7359999999999</v>
      </c>
      <c r="R18" s="12">
        <f t="shared" si="8"/>
        <v>15827.896000000001</v>
      </c>
      <c r="S18" s="13">
        <v>111</v>
      </c>
    </row>
    <row r="19" spans="1:19" s="14" customFormat="1" ht="33.950000000000003" customHeight="1">
      <c r="A19" s="47">
        <f t="shared" si="9"/>
        <v>15</v>
      </c>
      <c r="B19" s="2" t="s">
        <v>70</v>
      </c>
      <c r="C19" s="2" t="s">
        <v>34</v>
      </c>
      <c r="D19" s="2" t="s">
        <v>177</v>
      </c>
      <c r="E19" s="17" t="s">
        <v>473</v>
      </c>
      <c r="F19" s="18">
        <v>18000</v>
      </c>
      <c r="G19" s="16"/>
      <c r="H19" s="12">
        <v>25</v>
      </c>
      <c r="I19" s="12">
        <f t="shared" si="0"/>
        <v>516.6</v>
      </c>
      <c r="J19" s="12">
        <f t="shared" si="1"/>
        <v>1277.9999999999998</v>
      </c>
      <c r="K19" s="10">
        <f t="shared" si="2"/>
        <v>198.00000000000003</v>
      </c>
      <c r="L19" s="12">
        <f t="shared" si="3"/>
        <v>547.20000000000005</v>
      </c>
      <c r="M19" s="12">
        <f t="shared" si="4"/>
        <v>1276.2</v>
      </c>
      <c r="N19" s="11"/>
      <c r="O19" s="12">
        <f t="shared" si="5"/>
        <v>3816</v>
      </c>
      <c r="P19" s="12">
        <f t="shared" si="6"/>
        <v>1088.8000000000002</v>
      </c>
      <c r="Q19" s="12">
        <f t="shared" si="7"/>
        <v>2752.2</v>
      </c>
      <c r="R19" s="12">
        <f t="shared" si="8"/>
        <v>16911.2</v>
      </c>
      <c r="S19" s="13">
        <v>111</v>
      </c>
    </row>
    <row r="20" spans="1:19" s="14" customFormat="1" ht="33.950000000000003" customHeight="1">
      <c r="A20" s="47">
        <f t="shared" si="9"/>
        <v>16</v>
      </c>
      <c r="B20" s="2" t="s">
        <v>506</v>
      </c>
      <c r="C20" s="2" t="s">
        <v>34</v>
      </c>
      <c r="D20" s="2" t="s">
        <v>61</v>
      </c>
      <c r="E20" s="17" t="s">
        <v>475</v>
      </c>
      <c r="F20" s="18">
        <v>16000</v>
      </c>
      <c r="G20" s="16"/>
      <c r="H20" s="12">
        <v>25</v>
      </c>
      <c r="I20" s="12">
        <f t="shared" si="0"/>
        <v>459.2</v>
      </c>
      <c r="J20" s="12">
        <f t="shared" si="1"/>
        <v>1136</v>
      </c>
      <c r="K20" s="10">
        <f t="shared" si="2"/>
        <v>176.00000000000003</v>
      </c>
      <c r="L20" s="12">
        <f t="shared" si="3"/>
        <v>486.4</v>
      </c>
      <c r="M20" s="12">
        <f t="shared" si="4"/>
        <v>1134.4000000000001</v>
      </c>
      <c r="N20" s="11"/>
      <c r="O20" s="12">
        <f t="shared" si="5"/>
        <v>3392</v>
      </c>
      <c r="P20" s="12">
        <f t="shared" si="6"/>
        <v>970.59999999999991</v>
      </c>
      <c r="Q20" s="12">
        <f t="shared" si="7"/>
        <v>2446.4</v>
      </c>
      <c r="R20" s="12">
        <f t="shared" si="8"/>
        <v>15029.4</v>
      </c>
      <c r="S20" s="13">
        <v>111</v>
      </c>
    </row>
    <row r="21" spans="1:19" s="14" customFormat="1" ht="33.950000000000003" customHeight="1">
      <c r="A21" s="47">
        <f t="shared" si="9"/>
        <v>17</v>
      </c>
      <c r="B21" s="2" t="s">
        <v>71</v>
      </c>
      <c r="C21" s="2" t="s">
        <v>68</v>
      </c>
      <c r="D21" s="2" t="s">
        <v>69</v>
      </c>
      <c r="E21" s="17" t="s">
        <v>473</v>
      </c>
      <c r="F21" s="15">
        <v>14070</v>
      </c>
      <c r="G21" s="16"/>
      <c r="H21" s="12">
        <v>25</v>
      </c>
      <c r="I21" s="12">
        <f t="shared" si="0"/>
        <v>403.80899999999997</v>
      </c>
      <c r="J21" s="12">
        <f t="shared" si="1"/>
        <v>998.96999999999991</v>
      </c>
      <c r="K21" s="10">
        <f t="shared" si="2"/>
        <v>154.77000000000001</v>
      </c>
      <c r="L21" s="12">
        <f t="shared" si="3"/>
        <v>427.72800000000001</v>
      </c>
      <c r="M21" s="12">
        <f t="shared" si="4"/>
        <v>997.5630000000001</v>
      </c>
      <c r="N21" s="11"/>
      <c r="O21" s="12">
        <f t="shared" si="5"/>
        <v>2982.84</v>
      </c>
      <c r="P21" s="12">
        <f t="shared" si="6"/>
        <v>856.53700000000003</v>
      </c>
      <c r="Q21" s="12">
        <f t="shared" si="7"/>
        <v>2151.3029999999999</v>
      </c>
      <c r="R21" s="12">
        <f t="shared" si="8"/>
        <v>13213.463</v>
      </c>
      <c r="S21" s="13">
        <v>111</v>
      </c>
    </row>
    <row r="22" spans="1:19" s="14" customFormat="1" ht="33.950000000000003" customHeight="1">
      <c r="A22" s="47">
        <f t="shared" si="9"/>
        <v>18</v>
      </c>
      <c r="B22" s="8" t="s">
        <v>72</v>
      </c>
      <c r="C22" s="8" t="s">
        <v>507</v>
      </c>
      <c r="D22" s="8" t="s">
        <v>73</v>
      </c>
      <c r="E22" s="9" t="s">
        <v>473</v>
      </c>
      <c r="F22" s="10">
        <v>14000</v>
      </c>
      <c r="G22" s="11"/>
      <c r="H22" s="12">
        <v>25</v>
      </c>
      <c r="I22" s="12">
        <f t="shared" si="0"/>
        <v>401.8</v>
      </c>
      <c r="J22" s="12">
        <f t="shared" si="1"/>
        <v>993.99999999999989</v>
      </c>
      <c r="K22" s="10">
        <f t="shared" si="2"/>
        <v>154.00000000000003</v>
      </c>
      <c r="L22" s="12">
        <f t="shared" si="3"/>
        <v>425.6</v>
      </c>
      <c r="M22" s="12">
        <f t="shared" si="4"/>
        <v>992.6</v>
      </c>
      <c r="N22" s="11"/>
      <c r="O22" s="12">
        <f t="shared" si="5"/>
        <v>2968</v>
      </c>
      <c r="P22" s="12">
        <f t="shared" si="6"/>
        <v>852.40000000000009</v>
      </c>
      <c r="Q22" s="12">
        <f t="shared" si="7"/>
        <v>2140.6</v>
      </c>
      <c r="R22" s="12">
        <f t="shared" si="8"/>
        <v>13147.6</v>
      </c>
      <c r="S22" s="13">
        <v>111</v>
      </c>
    </row>
    <row r="23" spans="1:19" s="14" customFormat="1" ht="33.950000000000003" customHeight="1">
      <c r="A23" s="47">
        <f t="shared" si="9"/>
        <v>19</v>
      </c>
      <c r="B23" s="8" t="s">
        <v>74</v>
      </c>
      <c r="C23" s="8" t="s">
        <v>75</v>
      </c>
      <c r="D23" s="8" t="s">
        <v>116</v>
      </c>
      <c r="E23" s="17" t="s">
        <v>474</v>
      </c>
      <c r="F23" s="10">
        <v>10000</v>
      </c>
      <c r="G23" s="11"/>
      <c r="H23" s="12">
        <v>25</v>
      </c>
      <c r="I23" s="12">
        <f t="shared" si="0"/>
        <v>287</v>
      </c>
      <c r="J23" s="12">
        <f t="shared" si="1"/>
        <v>709.99999999999989</v>
      </c>
      <c r="K23" s="10">
        <f t="shared" si="2"/>
        <v>110.00000000000001</v>
      </c>
      <c r="L23" s="12">
        <f t="shared" si="3"/>
        <v>304</v>
      </c>
      <c r="M23" s="12">
        <f t="shared" si="4"/>
        <v>709</v>
      </c>
      <c r="N23" s="11"/>
      <c r="O23" s="12">
        <f t="shared" si="5"/>
        <v>2120</v>
      </c>
      <c r="P23" s="12">
        <f t="shared" si="6"/>
        <v>616</v>
      </c>
      <c r="Q23" s="12">
        <f t="shared" si="7"/>
        <v>1529</v>
      </c>
      <c r="R23" s="12">
        <f t="shared" si="8"/>
        <v>9384</v>
      </c>
      <c r="S23" s="13">
        <v>111</v>
      </c>
    </row>
    <row r="24" spans="1:19" s="14" customFormat="1" ht="33.950000000000003" customHeight="1">
      <c r="A24" s="47">
        <f t="shared" si="9"/>
        <v>20</v>
      </c>
      <c r="B24" s="2" t="s">
        <v>77</v>
      </c>
      <c r="C24" s="2" t="s">
        <v>55</v>
      </c>
      <c r="D24" s="2" t="s">
        <v>56</v>
      </c>
      <c r="E24" s="17" t="s">
        <v>473</v>
      </c>
      <c r="F24" s="18">
        <v>20000</v>
      </c>
      <c r="G24" s="16"/>
      <c r="H24" s="12">
        <v>25</v>
      </c>
      <c r="I24" s="12">
        <f t="shared" si="0"/>
        <v>574</v>
      </c>
      <c r="J24" s="12">
        <f t="shared" si="1"/>
        <v>1419.9999999999998</v>
      </c>
      <c r="K24" s="10">
        <f t="shared" si="2"/>
        <v>220.00000000000003</v>
      </c>
      <c r="L24" s="12">
        <f t="shared" si="3"/>
        <v>608</v>
      </c>
      <c r="M24" s="12">
        <f t="shared" si="4"/>
        <v>1418</v>
      </c>
      <c r="N24" s="11"/>
      <c r="O24" s="12">
        <f t="shared" si="5"/>
        <v>4240</v>
      </c>
      <c r="P24" s="12">
        <f t="shared" si="6"/>
        <v>1207</v>
      </c>
      <c r="Q24" s="12">
        <f t="shared" si="7"/>
        <v>3058</v>
      </c>
      <c r="R24" s="12">
        <f t="shared" si="8"/>
        <v>18793</v>
      </c>
      <c r="S24" s="13">
        <v>111</v>
      </c>
    </row>
    <row r="25" spans="1:19" s="14" customFormat="1" ht="33.950000000000003" customHeight="1">
      <c r="A25" s="47">
        <f t="shared" si="9"/>
        <v>21</v>
      </c>
      <c r="B25" s="2" t="s">
        <v>78</v>
      </c>
      <c r="C25" s="2" t="s">
        <v>79</v>
      </c>
      <c r="D25" s="2" t="s">
        <v>41</v>
      </c>
      <c r="E25" s="17" t="s">
        <v>474</v>
      </c>
      <c r="F25" s="15">
        <v>16350</v>
      </c>
      <c r="G25" s="16"/>
      <c r="H25" s="12">
        <v>25</v>
      </c>
      <c r="I25" s="12">
        <f t="shared" si="0"/>
        <v>469.245</v>
      </c>
      <c r="J25" s="12">
        <f t="shared" si="1"/>
        <v>1160.8499999999999</v>
      </c>
      <c r="K25" s="10">
        <f t="shared" si="2"/>
        <v>179.85000000000002</v>
      </c>
      <c r="L25" s="12">
        <f t="shared" si="3"/>
        <v>497.04</v>
      </c>
      <c r="M25" s="12">
        <f t="shared" si="4"/>
        <v>1159.2150000000001</v>
      </c>
      <c r="N25" s="11"/>
      <c r="O25" s="12">
        <f t="shared" si="5"/>
        <v>3466.2</v>
      </c>
      <c r="P25" s="12">
        <f t="shared" si="6"/>
        <v>991.28500000000008</v>
      </c>
      <c r="Q25" s="12">
        <f t="shared" si="7"/>
        <v>2499.915</v>
      </c>
      <c r="R25" s="12">
        <f t="shared" si="8"/>
        <v>15358.715</v>
      </c>
      <c r="S25" s="13">
        <v>111</v>
      </c>
    </row>
    <row r="26" spans="1:19" s="14" customFormat="1" ht="33.950000000000003" customHeight="1">
      <c r="A26" s="47">
        <f t="shared" si="9"/>
        <v>22</v>
      </c>
      <c r="B26" s="2" t="s">
        <v>80</v>
      </c>
      <c r="C26" s="2" t="s">
        <v>81</v>
      </c>
      <c r="D26" s="2" t="s">
        <v>82</v>
      </c>
      <c r="E26" s="17" t="s">
        <v>475</v>
      </c>
      <c r="F26" s="15">
        <v>26350</v>
      </c>
      <c r="G26" s="16"/>
      <c r="H26" s="12">
        <v>25</v>
      </c>
      <c r="I26" s="12">
        <f t="shared" si="0"/>
        <v>756.245</v>
      </c>
      <c r="J26" s="12">
        <f t="shared" si="1"/>
        <v>1870.85</v>
      </c>
      <c r="K26" s="10">
        <f t="shared" si="2"/>
        <v>289.85000000000002</v>
      </c>
      <c r="L26" s="12">
        <f t="shared" si="3"/>
        <v>801.04</v>
      </c>
      <c r="M26" s="12">
        <f t="shared" si="4"/>
        <v>1868.2150000000001</v>
      </c>
      <c r="N26" s="11"/>
      <c r="O26" s="12">
        <f t="shared" si="5"/>
        <v>5586.2</v>
      </c>
      <c r="P26" s="12">
        <f t="shared" si="6"/>
        <v>1582.2849999999999</v>
      </c>
      <c r="Q26" s="12">
        <f t="shared" si="7"/>
        <v>4028.915</v>
      </c>
      <c r="R26" s="12">
        <f t="shared" si="8"/>
        <v>24767.715</v>
      </c>
      <c r="S26" s="13">
        <v>111</v>
      </c>
    </row>
    <row r="27" spans="1:19" s="14" customFormat="1" ht="33.950000000000003" customHeight="1">
      <c r="A27" s="47">
        <f t="shared" si="9"/>
        <v>23</v>
      </c>
      <c r="B27" s="8" t="s">
        <v>83</v>
      </c>
      <c r="C27" s="8" t="s">
        <v>84</v>
      </c>
      <c r="D27" s="8" t="s">
        <v>85</v>
      </c>
      <c r="E27" s="9" t="s">
        <v>473</v>
      </c>
      <c r="F27" s="10">
        <v>12000</v>
      </c>
      <c r="G27" s="11"/>
      <c r="H27" s="12">
        <v>25</v>
      </c>
      <c r="I27" s="12">
        <f t="shared" si="0"/>
        <v>344.4</v>
      </c>
      <c r="J27" s="12">
        <f t="shared" si="1"/>
        <v>851.99999999999989</v>
      </c>
      <c r="K27" s="10">
        <f t="shared" si="2"/>
        <v>132</v>
      </c>
      <c r="L27" s="12">
        <f t="shared" si="3"/>
        <v>364.8</v>
      </c>
      <c r="M27" s="12">
        <f t="shared" si="4"/>
        <v>850.80000000000007</v>
      </c>
      <c r="N27" s="11"/>
      <c r="O27" s="12">
        <f t="shared" si="5"/>
        <v>2544</v>
      </c>
      <c r="P27" s="12">
        <f t="shared" si="6"/>
        <v>734.2</v>
      </c>
      <c r="Q27" s="12">
        <f t="shared" si="7"/>
        <v>1834.8</v>
      </c>
      <c r="R27" s="12">
        <f t="shared" si="8"/>
        <v>11265.8</v>
      </c>
      <c r="S27" s="13">
        <v>111</v>
      </c>
    </row>
    <row r="28" spans="1:19" s="14" customFormat="1" ht="33.950000000000003" customHeight="1">
      <c r="A28" s="47">
        <f t="shared" si="9"/>
        <v>24</v>
      </c>
      <c r="B28" s="2" t="s">
        <v>86</v>
      </c>
      <c r="C28" s="2" t="s">
        <v>87</v>
      </c>
      <c r="D28" s="2" t="s">
        <v>88</v>
      </c>
      <c r="E28" s="17" t="s">
        <v>473</v>
      </c>
      <c r="F28" s="18">
        <v>16000</v>
      </c>
      <c r="G28" s="16"/>
      <c r="H28" s="12">
        <v>25</v>
      </c>
      <c r="I28" s="12">
        <f t="shared" si="0"/>
        <v>459.2</v>
      </c>
      <c r="J28" s="12">
        <f t="shared" si="1"/>
        <v>1136</v>
      </c>
      <c r="K28" s="10">
        <f t="shared" si="2"/>
        <v>176.00000000000003</v>
      </c>
      <c r="L28" s="12">
        <f t="shared" si="3"/>
        <v>486.4</v>
      </c>
      <c r="M28" s="12">
        <f t="shared" si="4"/>
        <v>1134.4000000000001</v>
      </c>
      <c r="N28" s="11"/>
      <c r="O28" s="12">
        <f t="shared" si="5"/>
        <v>3392</v>
      </c>
      <c r="P28" s="12">
        <f t="shared" si="6"/>
        <v>970.59999999999991</v>
      </c>
      <c r="Q28" s="12">
        <f t="shared" si="7"/>
        <v>2446.4</v>
      </c>
      <c r="R28" s="12">
        <f t="shared" si="8"/>
        <v>15029.4</v>
      </c>
      <c r="S28" s="13">
        <v>111</v>
      </c>
    </row>
    <row r="29" spans="1:19" s="14" customFormat="1" ht="33.950000000000003" customHeight="1">
      <c r="A29" s="47">
        <f t="shared" si="9"/>
        <v>25</v>
      </c>
      <c r="B29" s="2" t="s">
        <v>89</v>
      </c>
      <c r="C29" s="2" t="s">
        <v>40</v>
      </c>
      <c r="D29" s="2" t="s">
        <v>90</v>
      </c>
      <c r="E29" s="17" t="s">
        <v>473</v>
      </c>
      <c r="F29" s="15">
        <v>12600</v>
      </c>
      <c r="G29" s="16"/>
      <c r="H29" s="12">
        <v>25</v>
      </c>
      <c r="I29" s="12">
        <f t="shared" si="0"/>
        <v>361.62</v>
      </c>
      <c r="J29" s="12">
        <f t="shared" si="1"/>
        <v>894.59999999999991</v>
      </c>
      <c r="K29" s="10">
        <f t="shared" si="2"/>
        <v>138.60000000000002</v>
      </c>
      <c r="L29" s="12">
        <f t="shared" si="3"/>
        <v>383.04</v>
      </c>
      <c r="M29" s="12">
        <f t="shared" si="4"/>
        <v>893.34</v>
      </c>
      <c r="N29" s="11"/>
      <c r="O29" s="12">
        <f t="shared" si="5"/>
        <v>2671.2</v>
      </c>
      <c r="P29" s="12">
        <f t="shared" si="6"/>
        <v>769.66000000000008</v>
      </c>
      <c r="Q29" s="12">
        <f t="shared" si="7"/>
        <v>1926.54</v>
      </c>
      <c r="R29" s="12">
        <f t="shared" si="8"/>
        <v>11830.34</v>
      </c>
      <c r="S29" s="13">
        <v>111</v>
      </c>
    </row>
    <row r="30" spans="1:19" s="14" customFormat="1" ht="33.950000000000003" customHeight="1">
      <c r="A30" s="47">
        <f t="shared" si="9"/>
        <v>26</v>
      </c>
      <c r="B30" s="2" t="s">
        <v>91</v>
      </c>
      <c r="C30" s="2" t="s">
        <v>92</v>
      </c>
      <c r="D30" s="2" t="s">
        <v>93</v>
      </c>
      <c r="E30" s="17" t="s">
        <v>475</v>
      </c>
      <c r="F30" s="15">
        <v>79200</v>
      </c>
      <c r="G30" s="16">
        <v>7212.69</v>
      </c>
      <c r="H30" s="12">
        <v>25</v>
      </c>
      <c r="I30" s="12">
        <f t="shared" si="0"/>
        <v>2273.04</v>
      </c>
      <c r="J30" s="12">
        <f t="shared" si="1"/>
        <v>5623.2</v>
      </c>
      <c r="K30" s="10">
        <f t="shared" si="2"/>
        <v>871.2</v>
      </c>
      <c r="L30" s="12">
        <f t="shared" si="3"/>
        <v>2407.6799999999998</v>
      </c>
      <c r="M30" s="12">
        <f t="shared" si="4"/>
        <v>5615.2800000000007</v>
      </c>
      <c r="N30" s="11"/>
      <c r="O30" s="12">
        <f t="shared" si="5"/>
        <v>16790.400000000001</v>
      </c>
      <c r="P30" s="12">
        <f t="shared" si="6"/>
        <v>11918.41</v>
      </c>
      <c r="Q30" s="12">
        <f t="shared" si="7"/>
        <v>12109.68</v>
      </c>
      <c r="R30" s="12">
        <f t="shared" si="8"/>
        <v>67281.59</v>
      </c>
      <c r="S30" s="13">
        <v>111</v>
      </c>
    </row>
    <row r="31" spans="1:19" s="14" customFormat="1" ht="33.950000000000003" customHeight="1">
      <c r="A31" s="47">
        <f t="shared" si="9"/>
        <v>27</v>
      </c>
      <c r="B31" s="2" t="s">
        <v>94</v>
      </c>
      <c r="C31" s="2" t="s">
        <v>95</v>
      </c>
      <c r="D31" s="2" t="s">
        <v>96</v>
      </c>
      <c r="E31" s="17" t="s">
        <v>474</v>
      </c>
      <c r="F31" s="15">
        <v>16050</v>
      </c>
      <c r="G31" s="16"/>
      <c r="H31" s="12">
        <v>25</v>
      </c>
      <c r="I31" s="12">
        <f t="shared" si="0"/>
        <v>460.63499999999999</v>
      </c>
      <c r="J31" s="12">
        <f t="shared" si="1"/>
        <v>1139.55</v>
      </c>
      <c r="K31" s="10">
        <f t="shared" si="2"/>
        <v>176.55</v>
      </c>
      <c r="L31" s="12">
        <f t="shared" si="3"/>
        <v>487.92</v>
      </c>
      <c r="M31" s="12">
        <f t="shared" si="4"/>
        <v>1137.9450000000002</v>
      </c>
      <c r="N31" s="11">
        <v>932.76</v>
      </c>
      <c r="O31" s="12">
        <f t="shared" si="5"/>
        <v>4335.3599999999997</v>
      </c>
      <c r="P31" s="12">
        <f t="shared" si="6"/>
        <v>1906.3150000000001</v>
      </c>
      <c r="Q31" s="12">
        <f t="shared" si="7"/>
        <v>2454.0450000000001</v>
      </c>
      <c r="R31" s="12">
        <f t="shared" si="8"/>
        <v>14143.684999999999</v>
      </c>
      <c r="S31" s="13">
        <v>111</v>
      </c>
    </row>
    <row r="32" spans="1:19" s="14" customFormat="1" ht="33.950000000000003" customHeight="1">
      <c r="A32" s="47">
        <f t="shared" si="9"/>
        <v>28</v>
      </c>
      <c r="B32" s="2" t="s">
        <v>97</v>
      </c>
      <c r="C32" s="2" t="s">
        <v>63</v>
      </c>
      <c r="D32" s="2" t="s">
        <v>64</v>
      </c>
      <c r="E32" s="17" t="s">
        <v>475</v>
      </c>
      <c r="F32" s="15">
        <v>15700</v>
      </c>
      <c r="G32" s="16"/>
      <c r="H32" s="12">
        <v>25</v>
      </c>
      <c r="I32" s="12">
        <f t="shared" si="0"/>
        <v>450.59</v>
      </c>
      <c r="J32" s="12">
        <f t="shared" si="1"/>
        <v>1114.6999999999998</v>
      </c>
      <c r="K32" s="10">
        <f t="shared" si="2"/>
        <v>172.70000000000002</v>
      </c>
      <c r="L32" s="12">
        <f t="shared" si="3"/>
        <v>477.28</v>
      </c>
      <c r="M32" s="12">
        <f t="shared" si="4"/>
        <v>1113.1300000000001</v>
      </c>
      <c r="N32" s="11"/>
      <c r="O32" s="12">
        <f t="shared" si="5"/>
        <v>3328.3999999999996</v>
      </c>
      <c r="P32" s="12">
        <f t="shared" si="6"/>
        <v>952.86999999999989</v>
      </c>
      <c r="Q32" s="12">
        <f t="shared" si="7"/>
        <v>2400.5299999999997</v>
      </c>
      <c r="R32" s="12">
        <f t="shared" si="8"/>
        <v>14747.130000000001</v>
      </c>
      <c r="S32" s="13">
        <v>111</v>
      </c>
    </row>
    <row r="33" spans="1:19" s="14" customFormat="1" ht="33.950000000000003" customHeight="1">
      <c r="A33" s="47">
        <f t="shared" si="9"/>
        <v>29</v>
      </c>
      <c r="B33" s="2" t="s">
        <v>98</v>
      </c>
      <c r="C33" s="2" t="s">
        <v>49</v>
      </c>
      <c r="D33" s="2" t="s">
        <v>99</v>
      </c>
      <c r="E33" s="17" t="s">
        <v>475</v>
      </c>
      <c r="F33" s="15">
        <v>49500</v>
      </c>
      <c r="G33" s="16"/>
      <c r="H33" s="12">
        <v>25</v>
      </c>
      <c r="I33" s="12">
        <f t="shared" si="0"/>
        <v>1420.65</v>
      </c>
      <c r="J33" s="12">
        <f t="shared" si="1"/>
        <v>3514.4999999999995</v>
      </c>
      <c r="K33" s="10">
        <f t="shared" si="2"/>
        <v>544.5</v>
      </c>
      <c r="L33" s="12">
        <f t="shared" si="3"/>
        <v>1504.8</v>
      </c>
      <c r="M33" s="12">
        <f t="shared" si="4"/>
        <v>3509.55</v>
      </c>
      <c r="N33" s="11"/>
      <c r="O33" s="12">
        <f t="shared" si="5"/>
        <v>10494</v>
      </c>
      <c r="P33" s="12">
        <f t="shared" si="6"/>
        <v>2950.45</v>
      </c>
      <c r="Q33" s="12">
        <f t="shared" si="7"/>
        <v>7568.5499999999993</v>
      </c>
      <c r="R33" s="12">
        <f t="shared" si="8"/>
        <v>46549.55</v>
      </c>
      <c r="S33" s="13">
        <v>111</v>
      </c>
    </row>
    <row r="34" spans="1:19" s="14" customFormat="1" ht="33.950000000000003" customHeight="1">
      <c r="A34" s="47">
        <f t="shared" si="9"/>
        <v>30</v>
      </c>
      <c r="B34" s="8" t="s">
        <v>100</v>
      </c>
      <c r="C34" s="8" t="s">
        <v>37</v>
      </c>
      <c r="D34" s="8" t="s">
        <v>61</v>
      </c>
      <c r="E34" s="9" t="s">
        <v>473</v>
      </c>
      <c r="F34" s="10">
        <v>22000</v>
      </c>
      <c r="G34" s="11"/>
      <c r="H34" s="12">
        <v>25</v>
      </c>
      <c r="I34" s="12">
        <f t="shared" si="0"/>
        <v>631.4</v>
      </c>
      <c r="J34" s="12">
        <f t="shared" si="1"/>
        <v>1561.9999999999998</v>
      </c>
      <c r="K34" s="10">
        <f t="shared" si="2"/>
        <v>242.00000000000003</v>
      </c>
      <c r="L34" s="12">
        <f t="shared" si="3"/>
        <v>668.8</v>
      </c>
      <c r="M34" s="12">
        <f t="shared" si="4"/>
        <v>1559.8000000000002</v>
      </c>
      <c r="N34" s="11"/>
      <c r="O34" s="12">
        <f t="shared" si="5"/>
        <v>4664</v>
      </c>
      <c r="P34" s="12">
        <f t="shared" si="6"/>
        <v>1325.1999999999998</v>
      </c>
      <c r="Q34" s="12">
        <f t="shared" si="7"/>
        <v>3363.8</v>
      </c>
      <c r="R34" s="12">
        <f t="shared" si="8"/>
        <v>20674.8</v>
      </c>
      <c r="S34" s="13">
        <v>111</v>
      </c>
    </row>
    <row r="35" spans="1:19" s="14" customFormat="1" ht="33.950000000000003" customHeight="1">
      <c r="A35" s="47">
        <f t="shared" si="9"/>
        <v>31</v>
      </c>
      <c r="B35" s="2" t="s">
        <v>101</v>
      </c>
      <c r="C35" s="2" t="s">
        <v>49</v>
      </c>
      <c r="D35" s="2" t="s">
        <v>50</v>
      </c>
      <c r="E35" s="17" t="s">
        <v>475</v>
      </c>
      <c r="F35" s="15">
        <v>16200</v>
      </c>
      <c r="G35" s="16"/>
      <c r="H35" s="12">
        <v>25</v>
      </c>
      <c r="I35" s="12">
        <f t="shared" si="0"/>
        <v>464.94</v>
      </c>
      <c r="J35" s="12">
        <f t="shared" si="1"/>
        <v>1150.1999999999998</v>
      </c>
      <c r="K35" s="10">
        <f t="shared" si="2"/>
        <v>178.20000000000002</v>
      </c>
      <c r="L35" s="12">
        <f t="shared" si="3"/>
        <v>492.48</v>
      </c>
      <c r="M35" s="12">
        <f t="shared" si="4"/>
        <v>1148.5800000000002</v>
      </c>
      <c r="N35" s="11">
        <v>1865.52</v>
      </c>
      <c r="O35" s="12">
        <f t="shared" si="5"/>
        <v>5299.92</v>
      </c>
      <c r="P35" s="12">
        <f t="shared" si="6"/>
        <v>2847.94</v>
      </c>
      <c r="Q35" s="12">
        <f t="shared" si="7"/>
        <v>2476.98</v>
      </c>
      <c r="R35" s="12">
        <f t="shared" si="8"/>
        <v>13352.06</v>
      </c>
      <c r="S35" s="13">
        <v>111</v>
      </c>
    </row>
    <row r="36" spans="1:19" s="14" customFormat="1" ht="33.950000000000003" customHeight="1">
      <c r="A36" s="47">
        <f t="shared" si="9"/>
        <v>32</v>
      </c>
      <c r="B36" s="2" t="s">
        <v>102</v>
      </c>
      <c r="C36" s="2" t="s">
        <v>81</v>
      </c>
      <c r="D36" s="2" t="s">
        <v>56</v>
      </c>
      <c r="E36" s="17" t="s">
        <v>475</v>
      </c>
      <c r="F36" s="15">
        <v>20250</v>
      </c>
      <c r="G36" s="16"/>
      <c r="H36" s="12">
        <v>25</v>
      </c>
      <c r="I36" s="12">
        <f t="shared" si="0"/>
        <v>581.17499999999995</v>
      </c>
      <c r="J36" s="12">
        <f t="shared" si="1"/>
        <v>1437.7499999999998</v>
      </c>
      <c r="K36" s="10">
        <f t="shared" si="2"/>
        <v>222.75000000000003</v>
      </c>
      <c r="L36" s="12">
        <f t="shared" si="3"/>
        <v>615.6</v>
      </c>
      <c r="M36" s="12">
        <f t="shared" si="4"/>
        <v>1435.7250000000001</v>
      </c>
      <c r="N36" s="11"/>
      <c r="O36" s="12">
        <f t="shared" si="5"/>
        <v>4293</v>
      </c>
      <c r="P36" s="12">
        <f t="shared" si="6"/>
        <v>1221.7750000000001</v>
      </c>
      <c r="Q36" s="12">
        <f t="shared" si="7"/>
        <v>3096.2249999999999</v>
      </c>
      <c r="R36" s="12">
        <f t="shared" si="8"/>
        <v>19028.224999999999</v>
      </c>
      <c r="S36" s="13">
        <v>111</v>
      </c>
    </row>
    <row r="37" spans="1:19" s="14" customFormat="1" ht="33.950000000000003" customHeight="1">
      <c r="A37" s="47">
        <f t="shared" si="9"/>
        <v>33</v>
      </c>
      <c r="B37" s="2" t="s">
        <v>103</v>
      </c>
      <c r="C37" s="2" t="s">
        <v>95</v>
      </c>
      <c r="D37" s="2" t="s">
        <v>104</v>
      </c>
      <c r="E37" s="17" t="s">
        <v>474</v>
      </c>
      <c r="F37" s="15">
        <v>18780</v>
      </c>
      <c r="G37" s="16"/>
      <c r="H37" s="12">
        <v>25</v>
      </c>
      <c r="I37" s="12">
        <f t="shared" si="0"/>
        <v>538.98599999999999</v>
      </c>
      <c r="J37" s="12">
        <f t="shared" si="1"/>
        <v>1333.3799999999999</v>
      </c>
      <c r="K37" s="10">
        <f t="shared" si="2"/>
        <v>206.58</v>
      </c>
      <c r="L37" s="12">
        <f t="shared" si="3"/>
        <v>570.91200000000003</v>
      </c>
      <c r="M37" s="12">
        <f t="shared" si="4"/>
        <v>1331.5020000000002</v>
      </c>
      <c r="N37" s="11"/>
      <c r="O37" s="12">
        <f t="shared" si="5"/>
        <v>3981.3600000000006</v>
      </c>
      <c r="P37" s="12">
        <f t="shared" si="6"/>
        <v>1134.8980000000001</v>
      </c>
      <c r="Q37" s="12">
        <f t="shared" si="7"/>
        <v>2871.462</v>
      </c>
      <c r="R37" s="12">
        <f t="shared" si="8"/>
        <v>17645.101999999999</v>
      </c>
      <c r="S37" s="13">
        <v>111</v>
      </c>
    </row>
    <row r="38" spans="1:19" s="14" customFormat="1" ht="33.950000000000003" customHeight="1">
      <c r="A38" s="47">
        <f t="shared" si="9"/>
        <v>34</v>
      </c>
      <c r="B38" s="2" t="s">
        <v>105</v>
      </c>
      <c r="C38" s="2" t="s">
        <v>31</v>
      </c>
      <c r="D38" s="2" t="s">
        <v>106</v>
      </c>
      <c r="E38" s="17" t="s">
        <v>475</v>
      </c>
      <c r="F38" s="15">
        <v>35000</v>
      </c>
      <c r="G38" s="16"/>
      <c r="H38" s="12">
        <v>25</v>
      </c>
      <c r="I38" s="12">
        <f t="shared" si="0"/>
        <v>1004.5</v>
      </c>
      <c r="J38" s="12">
        <f t="shared" si="1"/>
        <v>2485</v>
      </c>
      <c r="K38" s="10">
        <f t="shared" si="2"/>
        <v>385.00000000000006</v>
      </c>
      <c r="L38" s="12">
        <f t="shared" si="3"/>
        <v>1064</v>
      </c>
      <c r="M38" s="12">
        <f t="shared" si="4"/>
        <v>2481.5</v>
      </c>
      <c r="N38" s="11"/>
      <c r="O38" s="12">
        <f t="shared" si="5"/>
        <v>7420</v>
      </c>
      <c r="P38" s="12">
        <f t="shared" si="6"/>
        <v>2093.5</v>
      </c>
      <c r="Q38" s="12">
        <f t="shared" si="7"/>
        <v>5351.5</v>
      </c>
      <c r="R38" s="12">
        <f t="shared" si="8"/>
        <v>32906.5</v>
      </c>
      <c r="S38" s="13">
        <v>111</v>
      </c>
    </row>
    <row r="39" spans="1:19" s="14" customFormat="1" ht="33.950000000000003" customHeight="1">
      <c r="A39" s="47">
        <f t="shared" si="9"/>
        <v>35</v>
      </c>
      <c r="B39" s="2" t="s">
        <v>107</v>
      </c>
      <c r="C39" s="2" t="s">
        <v>95</v>
      </c>
      <c r="D39" s="2" t="s">
        <v>108</v>
      </c>
      <c r="E39" s="17" t="s">
        <v>473</v>
      </c>
      <c r="F39" s="15">
        <v>12000</v>
      </c>
      <c r="G39" s="16"/>
      <c r="H39" s="12">
        <v>25</v>
      </c>
      <c r="I39" s="12">
        <f t="shared" si="0"/>
        <v>344.4</v>
      </c>
      <c r="J39" s="12">
        <f t="shared" si="1"/>
        <v>851.99999999999989</v>
      </c>
      <c r="K39" s="10">
        <f t="shared" si="2"/>
        <v>132</v>
      </c>
      <c r="L39" s="12">
        <f t="shared" si="3"/>
        <v>364.8</v>
      </c>
      <c r="M39" s="12">
        <f t="shared" si="4"/>
        <v>850.80000000000007</v>
      </c>
      <c r="N39" s="11"/>
      <c r="O39" s="12">
        <f t="shared" si="5"/>
        <v>2544</v>
      </c>
      <c r="P39" s="12">
        <f t="shared" si="6"/>
        <v>734.2</v>
      </c>
      <c r="Q39" s="12">
        <f t="shared" si="7"/>
        <v>1834.8</v>
      </c>
      <c r="R39" s="12">
        <f t="shared" si="8"/>
        <v>11265.8</v>
      </c>
      <c r="S39" s="13">
        <v>111</v>
      </c>
    </row>
    <row r="40" spans="1:19" s="14" customFormat="1" ht="33.950000000000003" customHeight="1">
      <c r="A40" s="47">
        <f t="shared" si="9"/>
        <v>36</v>
      </c>
      <c r="B40" s="2" t="s">
        <v>109</v>
      </c>
      <c r="C40" s="2" t="s">
        <v>55</v>
      </c>
      <c r="D40" s="2" t="s">
        <v>82</v>
      </c>
      <c r="E40" s="17" t="s">
        <v>475</v>
      </c>
      <c r="F40" s="15">
        <v>22500</v>
      </c>
      <c r="G40" s="16"/>
      <c r="H40" s="12">
        <v>25</v>
      </c>
      <c r="I40" s="12">
        <f t="shared" si="0"/>
        <v>645.75</v>
      </c>
      <c r="J40" s="12">
        <f t="shared" si="1"/>
        <v>1597.4999999999998</v>
      </c>
      <c r="K40" s="10">
        <f t="shared" si="2"/>
        <v>247.50000000000003</v>
      </c>
      <c r="L40" s="12">
        <f t="shared" si="3"/>
        <v>684</v>
      </c>
      <c r="M40" s="12">
        <f t="shared" si="4"/>
        <v>1595.25</v>
      </c>
      <c r="N40" s="11">
        <v>1865.52</v>
      </c>
      <c r="O40" s="12">
        <f t="shared" si="5"/>
        <v>6635.52</v>
      </c>
      <c r="P40" s="12">
        <f t="shared" si="6"/>
        <v>3220.27</v>
      </c>
      <c r="Q40" s="12">
        <f t="shared" si="7"/>
        <v>3440.25</v>
      </c>
      <c r="R40" s="12">
        <f t="shared" si="8"/>
        <v>19279.73</v>
      </c>
      <c r="S40" s="13">
        <v>111</v>
      </c>
    </row>
    <row r="41" spans="1:19" s="14" customFormat="1" ht="33.950000000000003" customHeight="1">
      <c r="A41" s="47">
        <f t="shared" si="9"/>
        <v>37</v>
      </c>
      <c r="B41" s="2" t="s">
        <v>110</v>
      </c>
      <c r="C41" s="2" t="s">
        <v>95</v>
      </c>
      <c r="D41" s="2" t="s">
        <v>35</v>
      </c>
      <c r="E41" s="17" t="s">
        <v>474</v>
      </c>
      <c r="F41" s="15">
        <v>6000</v>
      </c>
      <c r="G41" s="16"/>
      <c r="H41" s="12">
        <v>25</v>
      </c>
      <c r="I41" s="12">
        <f t="shared" si="0"/>
        <v>172.2</v>
      </c>
      <c r="J41" s="12">
        <f t="shared" si="1"/>
        <v>425.99999999999994</v>
      </c>
      <c r="K41" s="10">
        <f t="shared" si="2"/>
        <v>66</v>
      </c>
      <c r="L41" s="12">
        <f t="shared" si="3"/>
        <v>182.4</v>
      </c>
      <c r="M41" s="12">
        <f t="shared" si="4"/>
        <v>425.40000000000003</v>
      </c>
      <c r="N41" s="11"/>
      <c r="O41" s="12">
        <f t="shared" si="5"/>
        <v>1272</v>
      </c>
      <c r="P41" s="12">
        <f t="shared" si="6"/>
        <v>379.6</v>
      </c>
      <c r="Q41" s="12">
        <f t="shared" si="7"/>
        <v>917.4</v>
      </c>
      <c r="R41" s="12">
        <f t="shared" si="8"/>
        <v>5620.4</v>
      </c>
      <c r="S41" s="13">
        <v>111</v>
      </c>
    </row>
    <row r="42" spans="1:19" s="14" customFormat="1" ht="33.950000000000003" customHeight="1">
      <c r="A42" s="47">
        <f t="shared" si="9"/>
        <v>38</v>
      </c>
      <c r="B42" s="2" t="s">
        <v>111</v>
      </c>
      <c r="C42" s="2" t="s">
        <v>84</v>
      </c>
      <c r="D42" s="2" t="s">
        <v>112</v>
      </c>
      <c r="E42" s="17" t="s">
        <v>473</v>
      </c>
      <c r="F42" s="15">
        <v>15000</v>
      </c>
      <c r="G42" s="16"/>
      <c r="H42" s="12">
        <v>25</v>
      </c>
      <c r="I42" s="12">
        <f t="shared" si="0"/>
        <v>430.5</v>
      </c>
      <c r="J42" s="12">
        <f t="shared" si="1"/>
        <v>1065</v>
      </c>
      <c r="K42" s="10">
        <f t="shared" si="2"/>
        <v>165.00000000000003</v>
      </c>
      <c r="L42" s="12">
        <f t="shared" si="3"/>
        <v>456</v>
      </c>
      <c r="M42" s="12">
        <f t="shared" si="4"/>
        <v>1063.5</v>
      </c>
      <c r="N42" s="11"/>
      <c r="O42" s="12">
        <f t="shared" si="5"/>
        <v>3180</v>
      </c>
      <c r="P42" s="12">
        <f t="shared" si="6"/>
        <v>911.5</v>
      </c>
      <c r="Q42" s="12">
        <f t="shared" si="7"/>
        <v>2293.5</v>
      </c>
      <c r="R42" s="12">
        <f t="shared" si="8"/>
        <v>14088.5</v>
      </c>
      <c r="S42" s="13">
        <v>111</v>
      </c>
    </row>
    <row r="43" spans="1:19" s="14" customFormat="1" ht="33.950000000000003" customHeight="1">
      <c r="A43" s="47">
        <f t="shared" si="9"/>
        <v>39</v>
      </c>
      <c r="B43" s="2" t="s">
        <v>113</v>
      </c>
      <c r="C43" s="2" t="s">
        <v>500</v>
      </c>
      <c r="D43" s="2" t="s">
        <v>114</v>
      </c>
      <c r="E43" s="17" t="s">
        <v>475</v>
      </c>
      <c r="F43" s="15">
        <v>16000</v>
      </c>
      <c r="G43" s="16"/>
      <c r="H43" s="12">
        <v>25</v>
      </c>
      <c r="I43" s="12">
        <f t="shared" si="0"/>
        <v>459.2</v>
      </c>
      <c r="J43" s="12">
        <f t="shared" si="1"/>
        <v>1136</v>
      </c>
      <c r="K43" s="10">
        <f t="shared" si="2"/>
        <v>176.00000000000003</v>
      </c>
      <c r="L43" s="12">
        <f t="shared" si="3"/>
        <v>486.4</v>
      </c>
      <c r="M43" s="12">
        <f t="shared" si="4"/>
        <v>1134.4000000000001</v>
      </c>
      <c r="N43" s="11"/>
      <c r="O43" s="12">
        <f t="shared" si="5"/>
        <v>3392</v>
      </c>
      <c r="P43" s="12">
        <f t="shared" si="6"/>
        <v>970.59999999999991</v>
      </c>
      <c r="Q43" s="12">
        <f t="shared" si="7"/>
        <v>2446.4</v>
      </c>
      <c r="R43" s="12">
        <f t="shared" si="8"/>
        <v>15029.4</v>
      </c>
      <c r="S43" s="13">
        <v>111</v>
      </c>
    </row>
    <row r="44" spans="1:19" s="14" customFormat="1" ht="33.950000000000003" customHeight="1">
      <c r="A44" s="47">
        <f t="shared" si="9"/>
        <v>40</v>
      </c>
      <c r="B44" s="2" t="s">
        <v>115</v>
      </c>
      <c r="C44" s="2" t="s">
        <v>34</v>
      </c>
      <c r="D44" s="2" t="s">
        <v>116</v>
      </c>
      <c r="E44" s="17" t="s">
        <v>474</v>
      </c>
      <c r="F44" s="18">
        <v>10000</v>
      </c>
      <c r="G44" s="16"/>
      <c r="H44" s="12">
        <v>25</v>
      </c>
      <c r="I44" s="12">
        <f t="shared" si="0"/>
        <v>287</v>
      </c>
      <c r="J44" s="12">
        <f t="shared" si="1"/>
        <v>709.99999999999989</v>
      </c>
      <c r="K44" s="10">
        <f t="shared" si="2"/>
        <v>110.00000000000001</v>
      </c>
      <c r="L44" s="12">
        <f t="shared" si="3"/>
        <v>304</v>
      </c>
      <c r="M44" s="12">
        <f t="shared" si="4"/>
        <v>709</v>
      </c>
      <c r="N44" s="11"/>
      <c r="O44" s="12">
        <f t="shared" si="5"/>
        <v>2120</v>
      </c>
      <c r="P44" s="12">
        <f t="shared" si="6"/>
        <v>616</v>
      </c>
      <c r="Q44" s="12">
        <f t="shared" si="7"/>
        <v>1529</v>
      </c>
      <c r="R44" s="12">
        <f t="shared" si="8"/>
        <v>9384</v>
      </c>
      <c r="S44" s="13">
        <v>111</v>
      </c>
    </row>
    <row r="45" spans="1:19" s="14" customFormat="1" ht="33.950000000000003" customHeight="1">
      <c r="A45" s="47">
        <f t="shared" si="9"/>
        <v>41</v>
      </c>
      <c r="B45" s="2" t="s">
        <v>117</v>
      </c>
      <c r="C45" s="2" t="s">
        <v>491</v>
      </c>
      <c r="D45" s="2" t="s">
        <v>118</v>
      </c>
      <c r="E45" s="17" t="s">
        <v>475</v>
      </c>
      <c r="F45" s="15">
        <v>68000</v>
      </c>
      <c r="G45" s="16">
        <v>4805.5600000000004</v>
      </c>
      <c r="H45" s="12">
        <v>25</v>
      </c>
      <c r="I45" s="12">
        <f t="shared" si="0"/>
        <v>1951.6</v>
      </c>
      <c r="J45" s="12">
        <f t="shared" si="1"/>
        <v>4828</v>
      </c>
      <c r="K45" s="10">
        <f t="shared" si="2"/>
        <v>748.00000000000011</v>
      </c>
      <c r="L45" s="12">
        <f t="shared" si="3"/>
        <v>2067.1999999999998</v>
      </c>
      <c r="M45" s="12">
        <f t="shared" si="4"/>
        <v>4821.2000000000007</v>
      </c>
      <c r="N45" s="11">
        <v>932.76</v>
      </c>
      <c r="O45" s="12">
        <f t="shared" si="5"/>
        <v>15348.76</v>
      </c>
      <c r="P45" s="12">
        <f t="shared" si="6"/>
        <v>9782.1200000000008</v>
      </c>
      <c r="Q45" s="12">
        <f t="shared" si="7"/>
        <v>10397.200000000001</v>
      </c>
      <c r="R45" s="12">
        <f t="shared" si="8"/>
        <v>58217.88</v>
      </c>
      <c r="S45" s="13">
        <v>111</v>
      </c>
    </row>
    <row r="46" spans="1:19" s="14" customFormat="1" ht="33.950000000000003" customHeight="1">
      <c r="A46" s="47">
        <f t="shared" si="9"/>
        <v>42</v>
      </c>
      <c r="B46" s="8" t="s">
        <v>119</v>
      </c>
      <c r="C46" s="8" t="s">
        <v>58</v>
      </c>
      <c r="D46" s="8" t="s">
        <v>494</v>
      </c>
      <c r="E46" s="9" t="s">
        <v>473</v>
      </c>
      <c r="F46" s="18">
        <v>10000</v>
      </c>
      <c r="G46" s="11"/>
      <c r="H46" s="12">
        <v>25</v>
      </c>
      <c r="I46" s="12">
        <f t="shared" si="0"/>
        <v>287</v>
      </c>
      <c r="J46" s="12">
        <f t="shared" si="1"/>
        <v>709.99999999999989</v>
      </c>
      <c r="K46" s="10">
        <f t="shared" si="2"/>
        <v>110.00000000000001</v>
      </c>
      <c r="L46" s="12">
        <f t="shared" si="3"/>
        <v>304</v>
      </c>
      <c r="M46" s="12">
        <f t="shared" si="4"/>
        <v>709</v>
      </c>
      <c r="N46" s="11"/>
      <c r="O46" s="12">
        <f t="shared" si="5"/>
        <v>2120</v>
      </c>
      <c r="P46" s="12">
        <f t="shared" si="6"/>
        <v>616</v>
      </c>
      <c r="Q46" s="12">
        <f t="shared" si="7"/>
        <v>1529</v>
      </c>
      <c r="R46" s="12">
        <f t="shared" si="8"/>
        <v>9384</v>
      </c>
      <c r="S46" s="13">
        <v>111</v>
      </c>
    </row>
    <row r="47" spans="1:19" s="14" customFormat="1" ht="33.950000000000003" customHeight="1">
      <c r="A47" s="47">
        <f t="shared" si="9"/>
        <v>43</v>
      </c>
      <c r="B47" s="2" t="s">
        <v>120</v>
      </c>
      <c r="C47" s="2" t="s">
        <v>124</v>
      </c>
      <c r="D47" s="2" t="s">
        <v>121</v>
      </c>
      <c r="E47" s="17" t="s">
        <v>473</v>
      </c>
      <c r="F47" s="15">
        <v>31000</v>
      </c>
      <c r="G47" s="16"/>
      <c r="H47" s="12">
        <v>25</v>
      </c>
      <c r="I47" s="12">
        <f t="shared" si="0"/>
        <v>889.7</v>
      </c>
      <c r="J47" s="12">
        <f t="shared" si="1"/>
        <v>2201</v>
      </c>
      <c r="K47" s="10">
        <f t="shared" si="2"/>
        <v>341.00000000000006</v>
      </c>
      <c r="L47" s="12">
        <f t="shared" si="3"/>
        <v>942.4</v>
      </c>
      <c r="M47" s="12">
        <f t="shared" si="4"/>
        <v>2197.9</v>
      </c>
      <c r="N47" s="11">
        <v>932.76</v>
      </c>
      <c r="O47" s="12">
        <f t="shared" si="5"/>
        <v>7504.76</v>
      </c>
      <c r="P47" s="12">
        <f t="shared" si="6"/>
        <v>2789.8599999999997</v>
      </c>
      <c r="Q47" s="12">
        <f t="shared" si="7"/>
        <v>4739.8999999999996</v>
      </c>
      <c r="R47" s="12">
        <f t="shared" si="8"/>
        <v>28210.14</v>
      </c>
      <c r="S47" s="13">
        <v>111</v>
      </c>
    </row>
    <row r="48" spans="1:19" s="14" customFormat="1" ht="33.950000000000003" customHeight="1">
      <c r="A48" s="47">
        <f t="shared" si="9"/>
        <v>44</v>
      </c>
      <c r="B48" s="2" t="s">
        <v>122</v>
      </c>
      <c r="C48" s="2" t="s">
        <v>60</v>
      </c>
      <c r="D48" s="2" t="s">
        <v>121</v>
      </c>
      <c r="E48" s="17" t="s">
        <v>475</v>
      </c>
      <c r="F48" s="15">
        <v>35000</v>
      </c>
      <c r="G48" s="16"/>
      <c r="H48" s="12">
        <v>25</v>
      </c>
      <c r="I48" s="12">
        <f t="shared" si="0"/>
        <v>1004.5</v>
      </c>
      <c r="J48" s="12">
        <f t="shared" si="1"/>
        <v>2485</v>
      </c>
      <c r="K48" s="10">
        <f t="shared" si="2"/>
        <v>385.00000000000006</v>
      </c>
      <c r="L48" s="12">
        <f t="shared" si="3"/>
        <v>1064</v>
      </c>
      <c r="M48" s="12">
        <f t="shared" si="4"/>
        <v>2481.5</v>
      </c>
      <c r="N48" s="11"/>
      <c r="O48" s="12">
        <f t="shared" si="5"/>
        <v>7420</v>
      </c>
      <c r="P48" s="12">
        <f t="shared" si="6"/>
        <v>2093.5</v>
      </c>
      <c r="Q48" s="12">
        <f t="shared" si="7"/>
        <v>5351.5</v>
      </c>
      <c r="R48" s="12">
        <f t="shared" si="8"/>
        <v>32906.5</v>
      </c>
      <c r="S48" s="13">
        <v>111</v>
      </c>
    </row>
    <row r="49" spans="1:19" s="14" customFormat="1" ht="33.950000000000003" customHeight="1">
      <c r="A49" s="47">
        <f t="shared" si="9"/>
        <v>45</v>
      </c>
      <c r="B49" s="2" t="s">
        <v>123</v>
      </c>
      <c r="C49" s="2" t="s">
        <v>40</v>
      </c>
      <c r="D49" s="2" t="s">
        <v>125</v>
      </c>
      <c r="E49" s="17" t="s">
        <v>476</v>
      </c>
      <c r="F49" s="15">
        <v>89100</v>
      </c>
      <c r="G49" s="16">
        <v>9541.42</v>
      </c>
      <c r="H49" s="12">
        <v>25</v>
      </c>
      <c r="I49" s="12">
        <f t="shared" si="0"/>
        <v>2557.17</v>
      </c>
      <c r="J49" s="12">
        <f t="shared" si="1"/>
        <v>6326.0999999999995</v>
      </c>
      <c r="K49" s="10">
        <f t="shared" si="2"/>
        <v>980.10000000000014</v>
      </c>
      <c r="L49" s="12">
        <f t="shared" si="3"/>
        <v>2708.64</v>
      </c>
      <c r="M49" s="12">
        <f t="shared" si="4"/>
        <v>6317.1900000000005</v>
      </c>
      <c r="N49" s="11"/>
      <c r="O49" s="12">
        <f t="shared" si="5"/>
        <v>18889.2</v>
      </c>
      <c r="P49" s="12">
        <f t="shared" si="6"/>
        <v>14832.23</v>
      </c>
      <c r="Q49" s="12">
        <f t="shared" si="7"/>
        <v>13623.39</v>
      </c>
      <c r="R49" s="12">
        <f t="shared" si="8"/>
        <v>74267.77</v>
      </c>
      <c r="S49" s="13">
        <v>111</v>
      </c>
    </row>
    <row r="50" spans="1:19" s="14" customFormat="1" ht="33.950000000000003" customHeight="1">
      <c r="A50" s="47">
        <f t="shared" si="9"/>
        <v>46</v>
      </c>
      <c r="B50" s="2" t="s">
        <v>126</v>
      </c>
      <c r="C50" s="2" t="s">
        <v>87</v>
      </c>
      <c r="D50" s="2" t="s">
        <v>56</v>
      </c>
      <c r="E50" s="17" t="s">
        <v>473</v>
      </c>
      <c r="F50" s="15">
        <v>35500</v>
      </c>
      <c r="G50" s="16"/>
      <c r="H50" s="12">
        <v>25</v>
      </c>
      <c r="I50" s="12">
        <f t="shared" si="0"/>
        <v>1018.85</v>
      </c>
      <c r="J50" s="12">
        <f t="shared" si="1"/>
        <v>2520.5</v>
      </c>
      <c r="K50" s="10">
        <f t="shared" si="2"/>
        <v>390.50000000000006</v>
      </c>
      <c r="L50" s="12">
        <f t="shared" si="3"/>
        <v>1079.2</v>
      </c>
      <c r="M50" s="12">
        <f t="shared" si="4"/>
        <v>2516.9500000000003</v>
      </c>
      <c r="N50" s="11"/>
      <c r="O50" s="12">
        <f t="shared" si="5"/>
        <v>7526</v>
      </c>
      <c r="P50" s="12">
        <f t="shared" si="6"/>
        <v>2123.0500000000002</v>
      </c>
      <c r="Q50" s="12">
        <f t="shared" si="7"/>
        <v>5427.9500000000007</v>
      </c>
      <c r="R50" s="12">
        <f t="shared" si="8"/>
        <v>33376.949999999997</v>
      </c>
      <c r="S50" s="13">
        <v>111</v>
      </c>
    </row>
    <row r="51" spans="1:19" s="14" customFormat="1" ht="33.950000000000003" customHeight="1">
      <c r="A51" s="47">
        <f t="shared" si="9"/>
        <v>47</v>
      </c>
      <c r="B51" s="2" t="s">
        <v>128</v>
      </c>
      <c r="C51" s="2" t="s">
        <v>60</v>
      </c>
      <c r="D51" s="2" t="s">
        <v>121</v>
      </c>
      <c r="E51" s="17" t="s">
        <v>475</v>
      </c>
      <c r="F51" s="15">
        <v>35000</v>
      </c>
      <c r="G51" s="16"/>
      <c r="H51" s="12">
        <v>25</v>
      </c>
      <c r="I51" s="12">
        <f t="shared" si="0"/>
        <v>1004.5</v>
      </c>
      <c r="J51" s="12">
        <f t="shared" si="1"/>
        <v>2485</v>
      </c>
      <c r="K51" s="10">
        <f t="shared" si="2"/>
        <v>385.00000000000006</v>
      </c>
      <c r="L51" s="12">
        <f t="shared" si="3"/>
        <v>1064</v>
      </c>
      <c r="M51" s="12">
        <f t="shared" si="4"/>
        <v>2481.5</v>
      </c>
      <c r="N51" s="11">
        <v>1865.52</v>
      </c>
      <c r="O51" s="12">
        <f t="shared" si="5"/>
        <v>9285.52</v>
      </c>
      <c r="P51" s="12">
        <f t="shared" si="6"/>
        <v>3959.02</v>
      </c>
      <c r="Q51" s="12">
        <f t="shared" si="7"/>
        <v>5351.5</v>
      </c>
      <c r="R51" s="12">
        <f t="shared" si="8"/>
        <v>31040.98</v>
      </c>
      <c r="S51" s="13">
        <v>111</v>
      </c>
    </row>
    <row r="52" spans="1:19" s="14" customFormat="1" ht="33.950000000000003" customHeight="1">
      <c r="A52" s="47">
        <f t="shared" si="9"/>
        <v>48</v>
      </c>
      <c r="B52" s="2" t="s">
        <v>130</v>
      </c>
      <c r="C52" s="2" t="s">
        <v>55</v>
      </c>
      <c r="D52" s="2" t="s">
        <v>56</v>
      </c>
      <c r="E52" s="17" t="s">
        <v>473</v>
      </c>
      <c r="F52" s="18">
        <v>20000</v>
      </c>
      <c r="G52" s="16"/>
      <c r="H52" s="12">
        <v>25</v>
      </c>
      <c r="I52" s="12">
        <f t="shared" si="0"/>
        <v>574</v>
      </c>
      <c r="J52" s="12">
        <f t="shared" si="1"/>
        <v>1419.9999999999998</v>
      </c>
      <c r="K52" s="10">
        <f t="shared" si="2"/>
        <v>220.00000000000003</v>
      </c>
      <c r="L52" s="12">
        <f t="shared" si="3"/>
        <v>608</v>
      </c>
      <c r="M52" s="12">
        <f t="shared" si="4"/>
        <v>1418</v>
      </c>
      <c r="N52" s="11"/>
      <c r="O52" s="12">
        <f t="shared" si="5"/>
        <v>4240</v>
      </c>
      <c r="P52" s="12">
        <f t="shared" si="6"/>
        <v>1207</v>
      </c>
      <c r="Q52" s="12">
        <f t="shared" si="7"/>
        <v>3058</v>
      </c>
      <c r="R52" s="12">
        <f t="shared" si="8"/>
        <v>18793</v>
      </c>
      <c r="S52" s="13">
        <v>111</v>
      </c>
    </row>
    <row r="53" spans="1:19" s="14" customFormat="1" ht="33.950000000000003" customHeight="1">
      <c r="A53" s="47">
        <f t="shared" si="9"/>
        <v>49</v>
      </c>
      <c r="B53" s="2" t="s">
        <v>131</v>
      </c>
      <c r="C53" s="2" t="s">
        <v>491</v>
      </c>
      <c r="D53" s="2" t="s">
        <v>489</v>
      </c>
      <c r="E53" s="17" t="s">
        <v>473</v>
      </c>
      <c r="F53" s="15">
        <v>17000</v>
      </c>
      <c r="G53" s="16"/>
      <c r="H53" s="12">
        <v>25</v>
      </c>
      <c r="I53" s="12">
        <f t="shared" si="0"/>
        <v>487.9</v>
      </c>
      <c r="J53" s="12">
        <f t="shared" si="1"/>
        <v>1207</v>
      </c>
      <c r="K53" s="10">
        <f t="shared" si="2"/>
        <v>187.00000000000003</v>
      </c>
      <c r="L53" s="12">
        <f t="shared" si="3"/>
        <v>516.79999999999995</v>
      </c>
      <c r="M53" s="12">
        <f t="shared" si="4"/>
        <v>1205.3000000000002</v>
      </c>
      <c r="N53" s="11"/>
      <c r="O53" s="12">
        <f t="shared" si="5"/>
        <v>3604</v>
      </c>
      <c r="P53" s="12">
        <f t="shared" si="6"/>
        <v>1029.6999999999998</v>
      </c>
      <c r="Q53" s="12">
        <f t="shared" si="7"/>
        <v>2599.3000000000002</v>
      </c>
      <c r="R53" s="12">
        <f t="shared" si="8"/>
        <v>15970.3</v>
      </c>
      <c r="S53" s="13">
        <v>111</v>
      </c>
    </row>
    <row r="54" spans="1:19" s="14" customFormat="1" ht="33.950000000000003" customHeight="1">
      <c r="A54" s="47">
        <f t="shared" si="9"/>
        <v>50</v>
      </c>
      <c r="B54" s="2" t="s">
        <v>132</v>
      </c>
      <c r="C54" s="2" t="s">
        <v>75</v>
      </c>
      <c r="D54" s="2" t="s">
        <v>61</v>
      </c>
      <c r="E54" s="17" t="s">
        <v>473</v>
      </c>
      <c r="F54" s="15">
        <v>20000</v>
      </c>
      <c r="G54" s="16"/>
      <c r="H54" s="12">
        <v>25</v>
      </c>
      <c r="I54" s="12">
        <f t="shared" si="0"/>
        <v>574</v>
      </c>
      <c r="J54" s="12">
        <f t="shared" si="1"/>
        <v>1419.9999999999998</v>
      </c>
      <c r="K54" s="10">
        <f t="shared" si="2"/>
        <v>220.00000000000003</v>
      </c>
      <c r="L54" s="12">
        <f t="shared" si="3"/>
        <v>608</v>
      </c>
      <c r="M54" s="12">
        <f t="shared" si="4"/>
        <v>1418</v>
      </c>
      <c r="N54" s="11"/>
      <c r="O54" s="12">
        <f t="shared" si="5"/>
        <v>4240</v>
      </c>
      <c r="P54" s="12">
        <f t="shared" si="6"/>
        <v>1207</v>
      </c>
      <c r="Q54" s="12">
        <f t="shared" si="7"/>
        <v>3058</v>
      </c>
      <c r="R54" s="12">
        <f t="shared" si="8"/>
        <v>18793</v>
      </c>
      <c r="S54" s="13">
        <v>111</v>
      </c>
    </row>
    <row r="55" spans="1:19" s="14" customFormat="1" ht="33.950000000000003" customHeight="1">
      <c r="A55" s="47">
        <f t="shared" si="9"/>
        <v>51</v>
      </c>
      <c r="B55" s="2" t="s">
        <v>133</v>
      </c>
      <c r="C55" s="2" t="s">
        <v>488</v>
      </c>
      <c r="D55" s="2" t="s">
        <v>134</v>
      </c>
      <c r="E55" s="17" t="s">
        <v>475</v>
      </c>
      <c r="F55" s="15">
        <v>40500</v>
      </c>
      <c r="G55" s="16">
        <v>513.22</v>
      </c>
      <c r="H55" s="12">
        <v>25</v>
      </c>
      <c r="I55" s="12">
        <f t="shared" si="0"/>
        <v>1162.3499999999999</v>
      </c>
      <c r="J55" s="12">
        <f t="shared" si="1"/>
        <v>2875.4999999999995</v>
      </c>
      <c r="K55" s="10">
        <f t="shared" si="2"/>
        <v>445.50000000000006</v>
      </c>
      <c r="L55" s="12">
        <f t="shared" si="3"/>
        <v>1231.2</v>
      </c>
      <c r="M55" s="12">
        <f t="shared" si="4"/>
        <v>2871.4500000000003</v>
      </c>
      <c r="N55" s="11"/>
      <c r="O55" s="12">
        <f t="shared" si="5"/>
        <v>8586</v>
      </c>
      <c r="P55" s="12">
        <f t="shared" si="6"/>
        <v>2931.77</v>
      </c>
      <c r="Q55" s="12">
        <f t="shared" si="7"/>
        <v>6192.45</v>
      </c>
      <c r="R55" s="12">
        <f t="shared" si="8"/>
        <v>37568.230000000003</v>
      </c>
      <c r="S55" s="13">
        <v>111</v>
      </c>
    </row>
    <row r="56" spans="1:19" s="14" customFormat="1" ht="33.950000000000003" customHeight="1">
      <c r="A56" s="47">
        <f t="shared" si="9"/>
        <v>52</v>
      </c>
      <c r="B56" s="2" t="s">
        <v>135</v>
      </c>
      <c r="C56" s="2" t="s">
        <v>63</v>
      </c>
      <c r="D56" s="2" t="s">
        <v>64</v>
      </c>
      <c r="E56" s="17" t="s">
        <v>473</v>
      </c>
      <c r="F56" s="15">
        <v>16200</v>
      </c>
      <c r="G56" s="16"/>
      <c r="H56" s="12">
        <v>25</v>
      </c>
      <c r="I56" s="12">
        <f t="shared" si="0"/>
        <v>464.94</v>
      </c>
      <c r="J56" s="12">
        <f t="shared" si="1"/>
        <v>1150.1999999999998</v>
      </c>
      <c r="K56" s="10">
        <f t="shared" si="2"/>
        <v>178.20000000000002</v>
      </c>
      <c r="L56" s="12">
        <f t="shared" si="3"/>
        <v>492.48</v>
      </c>
      <c r="M56" s="12">
        <f t="shared" si="4"/>
        <v>1148.5800000000002</v>
      </c>
      <c r="N56" s="11"/>
      <c r="O56" s="12">
        <f t="shared" si="5"/>
        <v>3434.3999999999996</v>
      </c>
      <c r="P56" s="12">
        <f t="shared" si="6"/>
        <v>982.42000000000007</v>
      </c>
      <c r="Q56" s="12">
        <f t="shared" si="7"/>
        <v>2476.98</v>
      </c>
      <c r="R56" s="12">
        <f t="shared" si="8"/>
        <v>15217.58</v>
      </c>
      <c r="S56" s="13">
        <v>111</v>
      </c>
    </row>
    <row r="57" spans="1:19" s="14" customFormat="1" ht="33.950000000000003" customHeight="1">
      <c r="A57" s="47">
        <f t="shared" si="9"/>
        <v>53</v>
      </c>
      <c r="B57" s="2" t="s">
        <v>136</v>
      </c>
      <c r="C57" s="2" t="s">
        <v>55</v>
      </c>
      <c r="D57" s="2" t="s">
        <v>137</v>
      </c>
      <c r="E57" s="17" t="s">
        <v>473</v>
      </c>
      <c r="F57" s="15">
        <v>50000</v>
      </c>
      <c r="G57" s="16">
        <v>1854</v>
      </c>
      <c r="H57" s="12">
        <v>25</v>
      </c>
      <c r="I57" s="12">
        <f t="shared" si="0"/>
        <v>1435</v>
      </c>
      <c r="J57" s="12">
        <f t="shared" si="1"/>
        <v>3549.9999999999995</v>
      </c>
      <c r="K57" s="10">
        <f t="shared" si="2"/>
        <v>550</v>
      </c>
      <c r="L57" s="12">
        <f t="shared" si="3"/>
        <v>1520</v>
      </c>
      <c r="M57" s="12">
        <f t="shared" si="4"/>
        <v>3545.0000000000005</v>
      </c>
      <c r="N57" s="11"/>
      <c r="O57" s="12">
        <f t="shared" si="5"/>
        <v>10600</v>
      </c>
      <c r="P57" s="12">
        <f t="shared" si="6"/>
        <v>4834</v>
      </c>
      <c r="Q57" s="12">
        <f t="shared" si="7"/>
        <v>7645</v>
      </c>
      <c r="R57" s="12">
        <f t="shared" si="8"/>
        <v>45166</v>
      </c>
      <c r="S57" s="13">
        <v>111</v>
      </c>
    </row>
    <row r="58" spans="1:19" s="14" customFormat="1" ht="33.950000000000003" customHeight="1">
      <c r="A58" s="47">
        <f t="shared" si="9"/>
        <v>54</v>
      </c>
      <c r="B58" s="2" t="s">
        <v>138</v>
      </c>
      <c r="C58" s="2" t="s">
        <v>55</v>
      </c>
      <c r="D58" s="2" t="s">
        <v>510</v>
      </c>
      <c r="E58" s="17" t="s">
        <v>475</v>
      </c>
      <c r="F58" s="15">
        <v>62800</v>
      </c>
      <c r="G58" s="16">
        <v>4013.58</v>
      </c>
      <c r="H58" s="12">
        <v>25</v>
      </c>
      <c r="I58" s="12">
        <f t="shared" si="0"/>
        <v>1802.36</v>
      </c>
      <c r="J58" s="12">
        <f t="shared" si="1"/>
        <v>4458.7999999999993</v>
      </c>
      <c r="K58" s="10">
        <f t="shared" si="2"/>
        <v>690.80000000000007</v>
      </c>
      <c r="L58" s="12">
        <f t="shared" si="3"/>
        <v>1909.12</v>
      </c>
      <c r="M58" s="12">
        <f t="shared" si="4"/>
        <v>4452.5200000000004</v>
      </c>
      <c r="N58" s="11"/>
      <c r="O58" s="12">
        <f t="shared" si="5"/>
        <v>13313.599999999999</v>
      </c>
      <c r="P58" s="12">
        <f t="shared" si="6"/>
        <v>7750.0599999999995</v>
      </c>
      <c r="Q58" s="12">
        <f t="shared" si="7"/>
        <v>9602.119999999999</v>
      </c>
      <c r="R58" s="12">
        <f t="shared" si="8"/>
        <v>55049.94</v>
      </c>
      <c r="S58" s="13">
        <v>111</v>
      </c>
    </row>
    <row r="59" spans="1:19" s="14" customFormat="1" ht="33.950000000000003" customHeight="1">
      <c r="A59" s="47">
        <f t="shared" si="9"/>
        <v>55</v>
      </c>
      <c r="B59" s="2" t="s">
        <v>139</v>
      </c>
      <c r="C59" s="2" t="s">
        <v>124</v>
      </c>
      <c r="D59" s="2" t="s">
        <v>140</v>
      </c>
      <c r="E59" s="17" t="s">
        <v>476</v>
      </c>
      <c r="F59" s="15">
        <v>235000</v>
      </c>
      <c r="G59" s="16">
        <v>44888.3</v>
      </c>
      <c r="H59" s="12">
        <v>25</v>
      </c>
      <c r="I59" s="12">
        <v>6392.64</v>
      </c>
      <c r="J59" s="12">
        <f t="shared" si="1"/>
        <v>16685</v>
      </c>
      <c r="K59" s="10">
        <f t="shared" si="2"/>
        <v>2585.0000000000005</v>
      </c>
      <c r="L59" s="12">
        <v>3385.65</v>
      </c>
      <c r="M59" s="12">
        <f t="shared" si="4"/>
        <v>16661.5</v>
      </c>
      <c r="N59" s="11"/>
      <c r="O59" s="12">
        <f t="shared" si="5"/>
        <v>45709.79</v>
      </c>
      <c r="P59" s="12">
        <f t="shared" si="6"/>
        <v>54691.590000000004</v>
      </c>
      <c r="Q59" s="12">
        <f t="shared" si="7"/>
        <v>35931.5</v>
      </c>
      <c r="R59" s="12">
        <f t="shared" si="8"/>
        <v>180308.41</v>
      </c>
      <c r="S59" s="13">
        <v>111</v>
      </c>
    </row>
    <row r="60" spans="1:19" s="14" customFormat="1" ht="33.950000000000003" customHeight="1">
      <c r="A60" s="47">
        <f t="shared" si="9"/>
        <v>56</v>
      </c>
      <c r="B60" s="2" t="s">
        <v>141</v>
      </c>
      <c r="C60" s="2" t="s">
        <v>55</v>
      </c>
      <c r="D60" s="2" t="s">
        <v>177</v>
      </c>
      <c r="E60" s="17" t="s">
        <v>473</v>
      </c>
      <c r="F60" s="15">
        <v>30000</v>
      </c>
      <c r="G60" s="16"/>
      <c r="H60" s="12">
        <v>25</v>
      </c>
      <c r="I60" s="12">
        <f t="shared" si="0"/>
        <v>861</v>
      </c>
      <c r="J60" s="12"/>
      <c r="K60" s="10">
        <f t="shared" si="2"/>
        <v>330.00000000000006</v>
      </c>
      <c r="L60" s="12">
        <f t="shared" si="3"/>
        <v>912</v>
      </c>
      <c r="M60" s="12">
        <f t="shared" si="4"/>
        <v>2127</v>
      </c>
      <c r="N60" s="11"/>
      <c r="O60" s="12">
        <f t="shared" si="5"/>
        <v>4230</v>
      </c>
      <c r="P60" s="12">
        <f t="shared" si="6"/>
        <v>1798</v>
      </c>
      <c r="Q60" s="12">
        <f t="shared" si="7"/>
        <v>2457</v>
      </c>
      <c r="R60" s="12">
        <f t="shared" si="8"/>
        <v>28202</v>
      </c>
      <c r="S60" s="13">
        <v>111</v>
      </c>
    </row>
    <row r="61" spans="1:19" s="14" customFormat="1" ht="33.950000000000003" customHeight="1">
      <c r="A61" s="47">
        <f t="shared" si="9"/>
        <v>57</v>
      </c>
      <c r="B61" s="8" t="s">
        <v>142</v>
      </c>
      <c r="C61" s="8" t="s">
        <v>75</v>
      </c>
      <c r="D61" s="8" t="s">
        <v>143</v>
      </c>
      <c r="E61" s="9" t="s">
        <v>474</v>
      </c>
      <c r="F61" s="10">
        <v>7000</v>
      </c>
      <c r="G61" s="11"/>
      <c r="H61" s="12">
        <v>25</v>
      </c>
      <c r="I61" s="12">
        <f t="shared" si="0"/>
        <v>200.9</v>
      </c>
      <c r="J61" s="12">
        <f t="shared" si="1"/>
        <v>496.99999999999994</v>
      </c>
      <c r="K61" s="10">
        <f t="shared" si="2"/>
        <v>77.000000000000014</v>
      </c>
      <c r="L61" s="12">
        <f t="shared" si="3"/>
        <v>212.8</v>
      </c>
      <c r="M61" s="12">
        <f t="shared" si="4"/>
        <v>496.3</v>
      </c>
      <c r="N61" s="11"/>
      <c r="O61" s="12">
        <f t="shared" si="5"/>
        <v>1484</v>
      </c>
      <c r="P61" s="12">
        <f t="shared" si="6"/>
        <v>438.70000000000005</v>
      </c>
      <c r="Q61" s="12">
        <f t="shared" si="7"/>
        <v>1070.3</v>
      </c>
      <c r="R61" s="12">
        <f t="shared" si="8"/>
        <v>6561.3</v>
      </c>
      <c r="S61" s="13">
        <v>111</v>
      </c>
    </row>
    <row r="62" spans="1:19" s="14" customFormat="1" ht="33.950000000000003" customHeight="1">
      <c r="A62" s="47">
        <f t="shared" si="9"/>
        <v>58</v>
      </c>
      <c r="B62" s="2" t="s">
        <v>144</v>
      </c>
      <c r="C62" s="2" t="s">
        <v>60</v>
      </c>
      <c r="D62" s="2" t="s">
        <v>145</v>
      </c>
      <c r="E62" s="17" t="s">
        <v>475</v>
      </c>
      <c r="F62" s="15">
        <v>31000</v>
      </c>
      <c r="G62" s="16"/>
      <c r="H62" s="12">
        <v>25</v>
      </c>
      <c r="I62" s="12">
        <f t="shared" si="0"/>
        <v>889.7</v>
      </c>
      <c r="J62" s="12">
        <f t="shared" si="1"/>
        <v>2201</v>
      </c>
      <c r="K62" s="10">
        <f t="shared" si="2"/>
        <v>341.00000000000006</v>
      </c>
      <c r="L62" s="12">
        <f t="shared" si="3"/>
        <v>942.4</v>
      </c>
      <c r="M62" s="12">
        <f t="shared" si="4"/>
        <v>2197.9</v>
      </c>
      <c r="N62" s="11">
        <v>1865.52</v>
      </c>
      <c r="O62" s="12">
        <f t="shared" si="5"/>
        <v>8437.52</v>
      </c>
      <c r="P62" s="12">
        <f t="shared" si="6"/>
        <v>3722.62</v>
      </c>
      <c r="Q62" s="12">
        <f t="shared" si="7"/>
        <v>4739.8999999999996</v>
      </c>
      <c r="R62" s="12">
        <f t="shared" si="8"/>
        <v>27277.38</v>
      </c>
      <c r="S62" s="13">
        <v>111</v>
      </c>
    </row>
    <row r="63" spans="1:19" s="14" customFormat="1" ht="33.950000000000003" customHeight="1">
      <c r="A63" s="47">
        <f t="shared" si="9"/>
        <v>59</v>
      </c>
      <c r="B63" s="8" t="s">
        <v>146</v>
      </c>
      <c r="C63" s="8" t="s">
        <v>55</v>
      </c>
      <c r="D63" s="8" t="s">
        <v>147</v>
      </c>
      <c r="E63" s="9" t="s">
        <v>473</v>
      </c>
      <c r="F63" s="10">
        <v>15000</v>
      </c>
      <c r="G63" s="11"/>
      <c r="H63" s="12">
        <v>25</v>
      </c>
      <c r="I63" s="12">
        <f t="shared" si="0"/>
        <v>430.5</v>
      </c>
      <c r="J63" s="12">
        <f t="shared" si="1"/>
        <v>1065</v>
      </c>
      <c r="K63" s="10">
        <f t="shared" si="2"/>
        <v>165.00000000000003</v>
      </c>
      <c r="L63" s="12">
        <f t="shared" si="3"/>
        <v>456</v>
      </c>
      <c r="M63" s="12">
        <f t="shared" si="4"/>
        <v>1063.5</v>
      </c>
      <c r="N63" s="11"/>
      <c r="O63" s="12">
        <f t="shared" si="5"/>
        <v>3180</v>
      </c>
      <c r="P63" s="12">
        <f t="shared" si="6"/>
        <v>911.5</v>
      </c>
      <c r="Q63" s="12">
        <f t="shared" si="7"/>
        <v>2293.5</v>
      </c>
      <c r="R63" s="12">
        <f t="shared" si="8"/>
        <v>14088.5</v>
      </c>
      <c r="S63" s="13">
        <v>111</v>
      </c>
    </row>
    <row r="64" spans="1:19" s="14" customFormat="1" ht="33.950000000000003" customHeight="1">
      <c r="A64" s="47">
        <f t="shared" si="9"/>
        <v>60</v>
      </c>
      <c r="B64" s="2" t="s">
        <v>148</v>
      </c>
      <c r="C64" s="2" t="s">
        <v>58</v>
      </c>
      <c r="D64" s="2" t="s">
        <v>489</v>
      </c>
      <c r="E64" s="17" t="s">
        <v>473</v>
      </c>
      <c r="F64" s="15">
        <v>20000</v>
      </c>
      <c r="G64" s="16"/>
      <c r="H64" s="12">
        <v>25</v>
      </c>
      <c r="I64" s="12">
        <f t="shared" si="0"/>
        <v>574</v>
      </c>
      <c r="J64" s="12">
        <f t="shared" si="1"/>
        <v>1419.9999999999998</v>
      </c>
      <c r="K64" s="10">
        <f t="shared" si="2"/>
        <v>220.00000000000003</v>
      </c>
      <c r="L64" s="12">
        <f t="shared" si="3"/>
        <v>608</v>
      </c>
      <c r="M64" s="12">
        <f t="shared" si="4"/>
        <v>1418</v>
      </c>
      <c r="N64" s="11"/>
      <c r="O64" s="12">
        <f t="shared" si="5"/>
        <v>4240</v>
      </c>
      <c r="P64" s="12">
        <f t="shared" si="6"/>
        <v>1207</v>
      </c>
      <c r="Q64" s="12">
        <f t="shared" si="7"/>
        <v>3058</v>
      </c>
      <c r="R64" s="12">
        <f t="shared" si="8"/>
        <v>18793</v>
      </c>
      <c r="S64" s="13">
        <v>111</v>
      </c>
    </row>
    <row r="65" spans="1:19" s="14" customFormat="1" ht="33.950000000000003" customHeight="1">
      <c r="A65" s="47">
        <f t="shared" si="9"/>
        <v>61</v>
      </c>
      <c r="B65" s="2" t="s">
        <v>149</v>
      </c>
      <c r="C65" s="2" t="s">
        <v>55</v>
      </c>
      <c r="D65" s="2" t="s">
        <v>177</v>
      </c>
      <c r="E65" s="17" t="s">
        <v>473</v>
      </c>
      <c r="F65" s="15">
        <v>25000</v>
      </c>
      <c r="G65" s="16"/>
      <c r="H65" s="12">
        <v>25</v>
      </c>
      <c r="I65" s="12">
        <f t="shared" si="0"/>
        <v>717.5</v>
      </c>
      <c r="J65" s="12">
        <f t="shared" si="1"/>
        <v>1774.9999999999998</v>
      </c>
      <c r="K65" s="10">
        <f t="shared" si="2"/>
        <v>275</v>
      </c>
      <c r="L65" s="12">
        <f t="shared" si="3"/>
        <v>760</v>
      </c>
      <c r="M65" s="12">
        <f t="shared" si="4"/>
        <v>1772.5000000000002</v>
      </c>
      <c r="N65" s="11"/>
      <c r="O65" s="12">
        <f t="shared" si="5"/>
        <v>5300</v>
      </c>
      <c r="P65" s="12">
        <f t="shared" si="6"/>
        <v>1502.5</v>
      </c>
      <c r="Q65" s="12">
        <f t="shared" si="7"/>
        <v>3822.5</v>
      </c>
      <c r="R65" s="12">
        <f t="shared" si="8"/>
        <v>23497.5</v>
      </c>
      <c r="S65" s="13">
        <v>111</v>
      </c>
    </row>
    <row r="66" spans="1:19" s="14" customFormat="1" ht="33.950000000000003" customHeight="1">
      <c r="A66" s="47">
        <f t="shared" si="9"/>
        <v>62</v>
      </c>
      <c r="B66" s="2" t="s">
        <v>150</v>
      </c>
      <c r="C66" s="2" t="s">
        <v>151</v>
      </c>
      <c r="D66" s="2" t="s">
        <v>56</v>
      </c>
      <c r="E66" s="17" t="s">
        <v>473</v>
      </c>
      <c r="F66" s="15">
        <v>27750</v>
      </c>
      <c r="G66" s="16"/>
      <c r="H66" s="12">
        <v>25</v>
      </c>
      <c r="I66" s="12">
        <f t="shared" ref="I66:I127" si="10">+F66*2.87%</f>
        <v>796.42499999999995</v>
      </c>
      <c r="J66" s="12">
        <f t="shared" ref="J66:J127" si="11">+F66*7.1%</f>
        <v>1970.2499999999998</v>
      </c>
      <c r="K66" s="10">
        <f t="shared" si="2"/>
        <v>305.25000000000006</v>
      </c>
      <c r="L66" s="12">
        <f t="shared" ref="L66:L127" si="12">+F66*3.04%</f>
        <v>843.6</v>
      </c>
      <c r="M66" s="12">
        <f t="shared" ref="M66:M127" si="13">+F66*7.09%</f>
        <v>1967.4750000000001</v>
      </c>
      <c r="N66" s="11">
        <v>1865.32</v>
      </c>
      <c r="O66" s="12">
        <f t="shared" ref="O66:O127" si="14">SUM(I66:N66)</f>
        <v>7748.32</v>
      </c>
      <c r="P66" s="12">
        <f t="shared" si="6"/>
        <v>3530.3450000000003</v>
      </c>
      <c r="Q66" s="12">
        <f t="shared" ref="Q66:Q127" si="15">+J66+K66+M66</f>
        <v>4242.9750000000004</v>
      </c>
      <c r="R66" s="12">
        <f t="shared" si="8"/>
        <v>24219.654999999999</v>
      </c>
      <c r="S66" s="13">
        <v>111</v>
      </c>
    </row>
    <row r="67" spans="1:19" s="14" customFormat="1" ht="33.950000000000003" customHeight="1">
      <c r="A67" s="47">
        <f t="shared" si="9"/>
        <v>63</v>
      </c>
      <c r="B67" s="2" t="s">
        <v>152</v>
      </c>
      <c r="C67" s="2" t="s">
        <v>40</v>
      </c>
      <c r="D67" s="2" t="s">
        <v>47</v>
      </c>
      <c r="E67" s="17" t="s">
        <v>475</v>
      </c>
      <c r="F67" s="15">
        <v>22500</v>
      </c>
      <c r="G67" s="16"/>
      <c r="H67" s="12">
        <v>25</v>
      </c>
      <c r="I67" s="12">
        <f t="shared" si="10"/>
        <v>645.75</v>
      </c>
      <c r="J67" s="12">
        <f t="shared" si="11"/>
        <v>1597.4999999999998</v>
      </c>
      <c r="K67" s="10">
        <f t="shared" ref="K67:K128" si="16">F67*1.1%</f>
        <v>247.50000000000003</v>
      </c>
      <c r="L67" s="12">
        <f t="shared" si="12"/>
        <v>684</v>
      </c>
      <c r="M67" s="12">
        <f t="shared" si="13"/>
        <v>1595.25</v>
      </c>
      <c r="N67" s="11"/>
      <c r="O67" s="12">
        <f t="shared" si="14"/>
        <v>4770</v>
      </c>
      <c r="P67" s="12">
        <f t="shared" ref="P67:P129" si="17">+G67+H67+I67+L67+N67</f>
        <v>1354.75</v>
      </c>
      <c r="Q67" s="12">
        <f t="shared" si="15"/>
        <v>3440.25</v>
      </c>
      <c r="R67" s="12">
        <f t="shared" ref="R67:R129" si="18">+F67-P67</f>
        <v>21145.25</v>
      </c>
      <c r="S67" s="13">
        <v>111</v>
      </c>
    </row>
    <row r="68" spans="1:19" s="14" customFormat="1" ht="33.950000000000003" customHeight="1">
      <c r="A68" s="47">
        <f t="shared" ref="A68:A129" si="19">A67+1</f>
        <v>64</v>
      </c>
      <c r="B68" s="8" t="s">
        <v>153</v>
      </c>
      <c r="C68" s="8" t="s">
        <v>154</v>
      </c>
      <c r="D68" s="8" t="s">
        <v>489</v>
      </c>
      <c r="E68" s="9" t="s">
        <v>473</v>
      </c>
      <c r="F68" s="10">
        <v>15000</v>
      </c>
      <c r="G68" s="11"/>
      <c r="H68" s="12">
        <v>25</v>
      </c>
      <c r="I68" s="12">
        <f t="shared" si="10"/>
        <v>430.5</v>
      </c>
      <c r="J68" s="12">
        <f t="shared" si="11"/>
        <v>1065</v>
      </c>
      <c r="K68" s="10">
        <f t="shared" si="16"/>
        <v>165.00000000000003</v>
      </c>
      <c r="L68" s="12">
        <f t="shared" si="12"/>
        <v>456</v>
      </c>
      <c r="M68" s="12">
        <f t="shared" si="13"/>
        <v>1063.5</v>
      </c>
      <c r="N68" s="11"/>
      <c r="O68" s="12">
        <f t="shared" si="14"/>
        <v>3180</v>
      </c>
      <c r="P68" s="12">
        <f t="shared" si="17"/>
        <v>911.5</v>
      </c>
      <c r="Q68" s="12">
        <f t="shared" si="15"/>
        <v>2293.5</v>
      </c>
      <c r="R68" s="12">
        <f t="shared" si="18"/>
        <v>14088.5</v>
      </c>
      <c r="S68" s="13">
        <v>111</v>
      </c>
    </row>
    <row r="69" spans="1:19" s="14" customFormat="1" ht="33.950000000000003" customHeight="1">
      <c r="A69" s="47">
        <f t="shared" si="19"/>
        <v>65</v>
      </c>
      <c r="B69" s="2" t="s">
        <v>155</v>
      </c>
      <c r="C69" s="2" t="s">
        <v>156</v>
      </c>
      <c r="D69" s="2" t="s">
        <v>61</v>
      </c>
      <c r="E69" s="17" t="s">
        <v>473</v>
      </c>
      <c r="F69" s="18">
        <v>20000</v>
      </c>
      <c r="G69" s="16"/>
      <c r="H69" s="12">
        <v>25</v>
      </c>
      <c r="I69" s="12">
        <f t="shared" si="10"/>
        <v>574</v>
      </c>
      <c r="J69" s="12">
        <f t="shared" si="11"/>
        <v>1419.9999999999998</v>
      </c>
      <c r="K69" s="10">
        <f t="shared" si="16"/>
        <v>220.00000000000003</v>
      </c>
      <c r="L69" s="12">
        <f t="shared" si="12"/>
        <v>608</v>
      </c>
      <c r="M69" s="12">
        <f t="shared" si="13"/>
        <v>1418</v>
      </c>
      <c r="N69" s="11"/>
      <c r="O69" s="12">
        <f t="shared" si="14"/>
        <v>4240</v>
      </c>
      <c r="P69" s="12">
        <f t="shared" si="17"/>
        <v>1207</v>
      </c>
      <c r="Q69" s="12">
        <f t="shared" si="15"/>
        <v>3058</v>
      </c>
      <c r="R69" s="12">
        <f t="shared" si="18"/>
        <v>18793</v>
      </c>
      <c r="S69" s="13">
        <v>111</v>
      </c>
    </row>
    <row r="70" spans="1:19" s="14" customFormat="1" ht="33.950000000000003" customHeight="1">
      <c r="A70" s="47">
        <f t="shared" si="19"/>
        <v>66</v>
      </c>
      <c r="B70" s="2" t="s">
        <v>157</v>
      </c>
      <c r="C70" s="2" t="s">
        <v>158</v>
      </c>
      <c r="D70" s="2" t="s">
        <v>159</v>
      </c>
      <c r="E70" s="17" t="s">
        <v>475</v>
      </c>
      <c r="F70" s="15">
        <v>31000</v>
      </c>
      <c r="G70" s="16"/>
      <c r="H70" s="12">
        <v>25</v>
      </c>
      <c r="I70" s="12">
        <f t="shared" si="10"/>
        <v>889.7</v>
      </c>
      <c r="J70" s="12">
        <f t="shared" si="11"/>
        <v>2201</v>
      </c>
      <c r="K70" s="10">
        <f t="shared" si="16"/>
        <v>341.00000000000006</v>
      </c>
      <c r="L70" s="12">
        <f t="shared" si="12"/>
        <v>942.4</v>
      </c>
      <c r="M70" s="12">
        <f t="shared" si="13"/>
        <v>2197.9</v>
      </c>
      <c r="N70" s="11"/>
      <c r="O70" s="12">
        <f t="shared" si="14"/>
        <v>6572</v>
      </c>
      <c r="P70" s="12">
        <f t="shared" si="17"/>
        <v>1857.1</v>
      </c>
      <c r="Q70" s="12">
        <f t="shared" si="15"/>
        <v>4739.8999999999996</v>
      </c>
      <c r="R70" s="12">
        <f t="shared" si="18"/>
        <v>29142.9</v>
      </c>
      <c r="S70" s="13">
        <v>111</v>
      </c>
    </row>
    <row r="71" spans="1:19" s="14" customFormat="1" ht="33.950000000000003" customHeight="1">
      <c r="A71" s="47">
        <f t="shared" si="19"/>
        <v>67</v>
      </c>
      <c r="B71" s="2" t="s">
        <v>160</v>
      </c>
      <c r="C71" s="2" t="s">
        <v>161</v>
      </c>
      <c r="D71" s="2" t="s">
        <v>61</v>
      </c>
      <c r="E71" s="17" t="s">
        <v>475</v>
      </c>
      <c r="F71" s="15">
        <v>24000</v>
      </c>
      <c r="G71" s="16"/>
      <c r="H71" s="12">
        <v>25</v>
      </c>
      <c r="I71" s="12">
        <f t="shared" si="10"/>
        <v>688.8</v>
      </c>
      <c r="J71" s="12">
        <f t="shared" si="11"/>
        <v>1703.9999999999998</v>
      </c>
      <c r="K71" s="10">
        <f t="shared" si="16"/>
        <v>264</v>
      </c>
      <c r="L71" s="12">
        <f t="shared" si="12"/>
        <v>729.6</v>
      </c>
      <c r="M71" s="12">
        <f t="shared" si="13"/>
        <v>1701.6000000000001</v>
      </c>
      <c r="N71" s="11">
        <v>932.76</v>
      </c>
      <c r="O71" s="12">
        <f t="shared" si="14"/>
        <v>6020.76</v>
      </c>
      <c r="P71" s="12">
        <f t="shared" si="17"/>
        <v>2376.16</v>
      </c>
      <c r="Q71" s="12">
        <f t="shared" si="15"/>
        <v>3669.6</v>
      </c>
      <c r="R71" s="12">
        <f t="shared" si="18"/>
        <v>21623.84</v>
      </c>
      <c r="S71" s="13">
        <v>111</v>
      </c>
    </row>
    <row r="72" spans="1:19" s="14" customFormat="1" ht="33.950000000000003" customHeight="1">
      <c r="A72" s="47">
        <f t="shared" si="19"/>
        <v>68</v>
      </c>
      <c r="B72" s="2" t="s">
        <v>162</v>
      </c>
      <c r="C72" s="2" t="s">
        <v>81</v>
      </c>
      <c r="D72" s="2" t="s">
        <v>56</v>
      </c>
      <c r="E72" s="17" t="s">
        <v>475</v>
      </c>
      <c r="F72" s="15">
        <v>20000</v>
      </c>
      <c r="G72" s="16"/>
      <c r="H72" s="12">
        <v>25</v>
      </c>
      <c r="I72" s="12">
        <f t="shared" si="10"/>
        <v>574</v>
      </c>
      <c r="J72" s="12">
        <f t="shared" si="11"/>
        <v>1419.9999999999998</v>
      </c>
      <c r="K72" s="10">
        <f t="shared" si="16"/>
        <v>220.00000000000003</v>
      </c>
      <c r="L72" s="12">
        <f t="shared" si="12"/>
        <v>608</v>
      </c>
      <c r="M72" s="12">
        <f t="shared" si="13"/>
        <v>1418</v>
      </c>
      <c r="N72" s="11"/>
      <c r="O72" s="12">
        <f t="shared" si="14"/>
        <v>4240</v>
      </c>
      <c r="P72" s="12">
        <f t="shared" si="17"/>
        <v>1207</v>
      </c>
      <c r="Q72" s="12">
        <f t="shared" si="15"/>
        <v>3058</v>
      </c>
      <c r="R72" s="12">
        <f t="shared" si="18"/>
        <v>18793</v>
      </c>
      <c r="S72" s="13">
        <v>111</v>
      </c>
    </row>
    <row r="73" spans="1:19" s="14" customFormat="1" ht="33.950000000000003" customHeight="1">
      <c r="A73" s="47">
        <f t="shared" si="19"/>
        <v>69</v>
      </c>
      <c r="B73" s="2" t="s">
        <v>165</v>
      </c>
      <c r="C73" s="2" t="s">
        <v>68</v>
      </c>
      <c r="D73" s="2" t="s">
        <v>166</v>
      </c>
      <c r="E73" s="17" t="s">
        <v>473</v>
      </c>
      <c r="F73" s="15">
        <v>18000</v>
      </c>
      <c r="G73" s="16"/>
      <c r="H73" s="12">
        <v>25</v>
      </c>
      <c r="I73" s="12">
        <f t="shared" si="10"/>
        <v>516.6</v>
      </c>
      <c r="J73" s="12">
        <f t="shared" si="11"/>
        <v>1277.9999999999998</v>
      </c>
      <c r="K73" s="10">
        <f t="shared" si="16"/>
        <v>198.00000000000003</v>
      </c>
      <c r="L73" s="12">
        <f t="shared" si="12"/>
        <v>547.20000000000005</v>
      </c>
      <c r="M73" s="12">
        <f t="shared" si="13"/>
        <v>1276.2</v>
      </c>
      <c r="N73" s="11"/>
      <c r="O73" s="12">
        <f t="shared" si="14"/>
        <v>3816</v>
      </c>
      <c r="P73" s="12">
        <f t="shared" si="17"/>
        <v>1088.8000000000002</v>
      </c>
      <c r="Q73" s="12">
        <f t="shared" si="15"/>
        <v>2752.2</v>
      </c>
      <c r="R73" s="12">
        <f t="shared" si="18"/>
        <v>16911.2</v>
      </c>
      <c r="S73" s="13">
        <v>111</v>
      </c>
    </row>
    <row r="74" spans="1:19" s="14" customFormat="1" ht="33.950000000000003" customHeight="1">
      <c r="A74" s="47">
        <f t="shared" si="19"/>
        <v>70</v>
      </c>
      <c r="B74" s="2" t="s">
        <v>167</v>
      </c>
      <c r="C74" s="2" t="s">
        <v>87</v>
      </c>
      <c r="D74" s="2" t="s">
        <v>44</v>
      </c>
      <c r="E74" s="17" t="s">
        <v>473</v>
      </c>
      <c r="F74" s="15">
        <v>16200</v>
      </c>
      <c r="G74" s="16"/>
      <c r="H74" s="12">
        <v>25</v>
      </c>
      <c r="I74" s="12">
        <f t="shared" si="10"/>
        <v>464.94</v>
      </c>
      <c r="J74" s="12">
        <f t="shared" si="11"/>
        <v>1150.1999999999998</v>
      </c>
      <c r="K74" s="10">
        <f t="shared" si="16"/>
        <v>178.20000000000002</v>
      </c>
      <c r="L74" s="12">
        <f t="shared" si="12"/>
        <v>492.48</v>
      </c>
      <c r="M74" s="12">
        <f t="shared" si="13"/>
        <v>1148.5800000000002</v>
      </c>
      <c r="N74" s="11"/>
      <c r="O74" s="12">
        <f t="shared" si="14"/>
        <v>3434.3999999999996</v>
      </c>
      <c r="P74" s="12">
        <f t="shared" si="17"/>
        <v>982.42000000000007</v>
      </c>
      <c r="Q74" s="12">
        <f t="shared" si="15"/>
        <v>2476.98</v>
      </c>
      <c r="R74" s="12">
        <f t="shared" si="18"/>
        <v>15217.58</v>
      </c>
      <c r="S74" s="13">
        <v>111</v>
      </c>
    </row>
    <row r="75" spans="1:19" s="14" customFormat="1" ht="33.950000000000003" customHeight="1">
      <c r="A75" s="47">
        <f t="shared" si="19"/>
        <v>71</v>
      </c>
      <c r="B75" s="2" t="s">
        <v>168</v>
      </c>
      <c r="C75" s="2" t="s">
        <v>124</v>
      </c>
      <c r="D75" s="2" t="s">
        <v>125</v>
      </c>
      <c r="E75" s="17" t="s">
        <v>476</v>
      </c>
      <c r="F75" s="15">
        <v>89100</v>
      </c>
      <c r="G75" s="16">
        <v>9541.42</v>
      </c>
      <c r="H75" s="12">
        <v>25</v>
      </c>
      <c r="I75" s="12">
        <f t="shared" si="10"/>
        <v>2557.17</v>
      </c>
      <c r="J75" s="12">
        <f t="shared" si="11"/>
        <v>6326.0999999999995</v>
      </c>
      <c r="K75" s="10">
        <f t="shared" si="16"/>
        <v>980.10000000000014</v>
      </c>
      <c r="L75" s="12">
        <f t="shared" si="12"/>
        <v>2708.64</v>
      </c>
      <c r="M75" s="12">
        <f t="shared" si="13"/>
        <v>6317.1900000000005</v>
      </c>
      <c r="N75" s="11"/>
      <c r="O75" s="12">
        <f t="shared" si="14"/>
        <v>18889.2</v>
      </c>
      <c r="P75" s="12">
        <f t="shared" si="17"/>
        <v>14832.23</v>
      </c>
      <c r="Q75" s="12">
        <f t="shared" si="15"/>
        <v>13623.39</v>
      </c>
      <c r="R75" s="12">
        <f t="shared" si="18"/>
        <v>74267.77</v>
      </c>
      <c r="S75" s="13">
        <v>111</v>
      </c>
    </row>
    <row r="76" spans="1:19" s="14" customFormat="1" ht="33.950000000000003" customHeight="1">
      <c r="A76" s="47">
        <f t="shared" si="19"/>
        <v>72</v>
      </c>
      <c r="B76" s="2" t="s">
        <v>169</v>
      </c>
      <c r="C76" s="2" t="s">
        <v>79</v>
      </c>
      <c r="D76" s="2" t="s">
        <v>170</v>
      </c>
      <c r="E76" s="17" t="s">
        <v>474</v>
      </c>
      <c r="F76" s="15">
        <v>12000</v>
      </c>
      <c r="G76" s="16"/>
      <c r="H76" s="12">
        <v>25</v>
      </c>
      <c r="I76" s="12">
        <f t="shared" si="10"/>
        <v>344.4</v>
      </c>
      <c r="J76" s="12">
        <f t="shared" si="11"/>
        <v>851.99999999999989</v>
      </c>
      <c r="K76" s="10">
        <f t="shared" si="16"/>
        <v>132</v>
      </c>
      <c r="L76" s="12">
        <f t="shared" si="12"/>
        <v>364.8</v>
      </c>
      <c r="M76" s="12">
        <f t="shared" si="13"/>
        <v>850.80000000000007</v>
      </c>
      <c r="N76" s="11"/>
      <c r="O76" s="12">
        <f t="shared" si="14"/>
        <v>2544</v>
      </c>
      <c r="P76" s="12">
        <f t="shared" si="17"/>
        <v>734.2</v>
      </c>
      <c r="Q76" s="12">
        <f t="shared" si="15"/>
        <v>1834.8</v>
      </c>
      <c r="R76" s="12">
        <f t="shared" si="18"/>
        <v>11265.8</v>
      </c>
      <c r="S76" s="13">
        <v>111</v>
      </c>
    </row>
    <row r="77" spans="1:19" s="14" customFormat="1" ht="33.950000000000003" customHeight="1">
      <c r="A77" s="47">
        <f t="shared" si="19"/>
        <v>73</v>
      </c>
      <c r="B77" s="2" t="s">
        <v>171</v>
      </c>
      <c r="C77" s="2" t="s">
        <v>79</v>
      </c>
      <c r="D77" s="2" t="s">
        <v>41</v>
      </c>
      <c r="E77" s="17" t="s">
        <v>474</v>
      </c>
      <c r="F77" s="15">
        <v>19350</v>
      </c>
      <c r="G77" s="16"/>
      <c r="H77" s="12">
        <v>25</v>
      </c>
      <c r="I77" s="12">
        <f t="shared" si="10"/>
        <v>555.34500000000003</v>
      </c>
      <c r="J77" s="12">
        <f t="shared" si="11"/>
        <v>1373.85</v>
      </c>
      <c r="K77" s="10">
        <f t="shared" si="16"/>
        <v>212.85000000000002</v>
      </c>
      <c r="L77" s="12">
        <f t="shared" si="12"/>
        <v>588.24</v>
      </c>
      <c r="M77" s="12">
        <f t="shared" si="13"/>
        <v>1371.9150000000002</v>
      </c>
      <c r="N77" s="11"/>
      <c r="O77" s="12">
        <f t="shared" si="14"/>
        <v>4102.2</v>
      </c>
      <c r="P77" s="12">
        <f t="shared" si="17"/>
        <v>1168.585</v>
      </c>
      <c r="Q77" s="12">
        <f t="shared" si="15"/>
        <v>2958.6149999999998</v>
      </c>
      <c r="R77" s="12">
        <f t="shared" si="18"/>
        <v>18181.415000000001</v>
      </c>
      <c r="S77" s="13">
        <v>111</v>
      </c>
    </row>
    <row r="78" spans="1:19" s="14" customFormat="1" ht="33.950000000000003" customHeight="1">
      <c r="A78" s="47">
        <f t="shared" si="19"/>
        <v>74</v>
      </c>
      <c r="B78" s="2" t="s">
        <v>172</v>
      </c>
      <c r="C78" s="2" t="s">
        <v>79</v>
      </c>
      <c r="D78" s="2" t="s">
        <v>41</v>
      </c>
      <c r="E78" s="17" t="s">
        <v>474</v>
      </c>
      <c r="F78" s="15">
        <v>15000</v>
      </c>
      <c r="G78" s="16"/>
      <c r="H78" s="12">
        <v>25</v>
      </c>
      <c r="I78" s="12">
        <f t="shared" si="10"/>
        <v>430.5</v>
      </c>
      <c r="J78" s="12">
        <f t="shared" si="11"/>
        <v>1065</v>
      </c>
      <c r="K78" s="10">
        <f t="shared" si="16"/>
        <v>165.00000000000003</v>
      </c>
      <c r="L78" s="12">
        <f t="shared" si="12"/>
        <v>456</v>
      </c>
      <c r="M78" s="12">
        <f t="shared" si="13"/>
        <v>1063.5</v>
      </c>
      <c r="N78" s="11"/>
      <c r="O78" s="12">
        <f t="shared" si="14"/>
        <v>3180</v>
      </c>
      <c r="P78" s="12">
        <f t="shared" si="17"/>
        <v>911.5</v>
      </c>
      <c r="Q78" s="12">
        <f t="shared" si="15"/>
        <v>2293.5</v>
      </c>
      <c r="R78" s="12">
        <f t="shared" si="18"/>
        <v>14088.5</v>
      </c>
      <c r="S78" s="13">
        <v>111</v>
      </c>
    </row>
    <row r="79" spans="1:19" s="14" customFormat="1" ht="33.950000000000003" customHeight="1">
      <c r="A79" s="47">
        <f t="shared" si="19"/>
        <v>75</v>
      </c>
      <c r="B79" s="8" t="s">
        <v>173</v>
      </c>
      <c r="C79" s="8" t="s">
        <v>163</v>
      </c>
      <c r="D79" s="8" t="s">
        <v>35</v>
      </c>
      <c r="E79" s="17" t="s">
        <v>474</v>
      </c>
      <c r="F79" s="10">
        <v>7000</v>
      </c>
      <c r="G79" s="11"/>
      <c r="H79" s="12">
        <v>25</v>
      </c>
      <c r="I79" s="12">
        <f t="shared" si="10"/>
        <v>200.9</v>
      </c>
      <c r="J79" s="12">
        <f t="shared" si="11"/>
        <v>496.99999999999994</v>
      </c>
      <c r="K79" s="10">
        <f t="shared" si="16"/>
        <v>77.000000000000014</v>
      </c>
      <c r="L79" s="12">
        <f t="shared" si="12"/>
        <v>212.8</v>
      </c>
      <c r="M79" s="12">
        <f t="shared" si="13"/>
        <v>496.3</v>
      </c>
      <c r="N79" s="11"/>
      <c r="O79" s="12">
        <f t="shared" si="14"/>
        <v>1484</v>
      </c>
      <c r="P79" s="12">
        <f t="shared" si="17"/>
        <v>438.70000000000005</v>
      </c>
      <c r="Q79" s="12">
        <f t="shared" si="15"/>
        <v>1070.3</v>
      </c>
      <c r="R79" s="12">
        <f t="shared" si="18"/>
        <v>6561.3</v>
      </c>
      <c r="S79" s="13">
        <v>111</v>
      </c>
    </row>
    <row r="80" spans="1:19" s="14" customFormat="1" ht="33.950000000000003" customHeight="1">
      <c r="A80" s="47">
        <f t="shared" si="19"/>
        <v>76</v>
      </c>
      <c r="B80" s="2" t="s">
        <v>174</v>
      </c>
      <c r="C80" s="2" t="s">
        <v>34</v>
      </c>
      <c r="D80" s="2" t="s">
        <v>175</v>
      </c>
      <c r="E80" s="17" t="s">
        <v>473</v>
      </c>
      <c r="F80" s="15">
        <v>40000</v>
      </c>
      <c r="G80" s="16">
        <v>442.65</v>
      </c>
      <c r="H80" s="12">
        <v>25</v>
      </c>
      <c r="I80" s="12">
        <f t="shared" si="10"/>
        <v>1148</v>
      </c>
      <c r="J80" s="12">
        <f t="shared" si="11"/>
        <v>2839.9999999999995</v>
      </c>
      <c r="K80" s="10">
        <f t="shared" si="16"/>
        <v>440.00000000000006</v>
      </c>
      <c r="L80" s="12">
        <f t="shared" si="12"/>
        <v>1216</v>
      </c>
      <c r="M80" s="12">
        <f t="shared" si="13"/>
        <v>2836</v>
      </c>
      <c r="N80" s="11"/>
      <c r="O80" s="12">
        <f t="shared" si="14"/>
        <v>8480</v>
      </c>
      <c r="P80" s="12">
        <f t="shared" si="17"/>
        <v>2831.65</v>
      </c>
      <c r="Q80" s="12">
        <f t="shared" si="15"/>
        <v>6116</v>
      </c>
      <c r="R80" s="12">
        <f t="shared" si="18"/>
        <v>37168.35</v>
      </c>
      <c r="S80" s="13">
        <v>111</v>
      </c>
    </row>
    <row r="81" spans="1:19" s="14" customFormat="1" ht="33.950000000000003" customHeight="1">
      <c r="A81" s="47">
        <f t="shared" si="19"/>
        <v>77</v>
      </c>
      <c r="B81" s="8" t="s">
        <v>176</v>
      </c>
      <c r="C81" s="8" t="s">
        <v>84</v>
      </c>
      <c r="D81" s="8" t="s">
        <v>177</v>
      </c>
      <c r="E81" s="9" t="s">
        <v>473</v>
      </c>
      <c r="F81" s="10">
        <v>24000</v>
      </c>
      <c r="G81" s="11"/>
      <c r="H81" s="12">
        <v>25</v>
      </c>
      <c r="I81" s="12">
        <f t="shared" si="10"/>
        <v>688.8</v>
      </c>
      <c r="J81" s="12">
        <f t="shared" si="11"/>
        <v>1703.9999999999998</v>
      </c>
      <c r="K81" s="10">
        <f t="shared" si="16"/>
        <v>264</v>
      </c>
      <c r="L81" s="12">
        <f t="shared" si="12"/>
        <v>729.6</v>
      </c>
      <c r="M81" s="12">
        <f t="shared" si="13"/>
        <v>1701.6000000000001</v>
      </c>
      <c r="N81" s="11"/>
      <c r="O81" s="12">
        <f t="shared" si="14"/>
        <v>5088</v>
      </c>
      <c r="P81" s="12">
        <f t="shared" si="17"/>
        <v>1443.4</v>
      </c>
      <c r="Q81" s="12">
        <f t="shared" si="15"/>
        <v>3669.6</v>
      </c>
      <c r="R81" s="12">
        <f t="shared" si="18"/>
        <v>22556.6</v>
      </c>
      <c r="S81" s="13">
        <v>111</v>
      </c>
    </row>
    <row r="82" spans="1:19" s="14" customFormat="1" ht="33.950000000000003" customHeight="1">
      <c r="A82" s="47">
        <f t="shared" si="19"/>
        <v>78</v>
      </c>
      <c r="B82" s="2" t="s">
        <v>178</v>
      </c>
      <c r="C82" s="2" t="s">
        <v>43</v>
      </c>
      <c r="D82" s="2" t="s">
        <v>90</v>
      </c>
      <c r="E82" s="17" t="s">
        <v>475</v>
      </c>
      <c r="F82" s="15">
        <v>16000</v>
      </c>
      <c r="G82" s="16"/>
      <c r="H82" s="12">
        <v>25</v>
      </c>
      <c r="I82" s="12">
        <f t="shared" si="10"/>
        <v>459.2</v>
      </c>
      <c r="J82" s="12">
        <f t="shared" si="11"/>
        <v>1136</v>
      </c>
      <c r="K82" s="10">
        <f t="shared" si="16"/>
        <v>176.00000000000003</v>
      </c>
      <c r="L82" s="12">
        <f t="shared" si="12"/>
        <v>486.4</v>
      </c>
      <c r="M82" s="12">
        <f t="shared" si="13"/>
        <v>1134.4000000000001</v>
      </c>
      <c r="N82" s="11">
        <v>932.76</v>
      </c>
      <c r="O82" s="12">
        <f t="shared" si="14"/>
        <v>4324.76</v>
      </c>
      <c r="P82" s="12">
        <f t="shared" si="17"/>
        <v>1903.36</v>
      </c>
      <c r="Q82" s="12">
        <f t="shared" si="15"/>
        <v>2446.4</v>
      </c>
      <c r="R82" s="12">
        <f t="shared" si="18"/>
        <v>14096.64</v>
      </c>
      <c r="S82" s="13">
        <v>111</v>
      </c>
    </row>
    <row r="83" spans="1:19" s="14" customFormat="1" ht="33.950000000000003" customHeight="1">
      <c r="A83" s="47">
        <f t="shared" si="19"/>
        <v>79</v>
      </c>
      <c r="B83" s="2" t="s">
        <v>179</v>
      </c>
      <c r="C83" s="2" t="s">
        <v>154</v>
      </c>
      <c r="D83" s="2" t="s">
        <v>180</v>
      </c>
      <c r="E83" s="17" t="s">
        <v>475</v>
      </c>
      <c r="F83" s="15">
        <v>22500</v>
      </c>
      <c r="G83" s="16"/>
      <c r="H83" s="12">
        <v>25</v>
      </c>
      <c r="I83" s="12">
        <f t="shared" si="10"/>
        <v>645.75</v>
      </c>
      <c r="J83" s="12">
        <f t="shared" si="11"/>
        <v>1597.4999999999998</v>
      </c>
      <c r="K83" s="10">
        <f t="shared" si="16"/>
        <v>247.50000000000003</v>
      </c>
      <c r="L83" s="12">
        <f t="shared" si="12"/>
        <v>684</v>
      </c>
      <c r="M83" s="12">
        <f t="shared" si="13"/>
        <v>1595.25</v>
      </c>
      <c r="N83" s="11"/>
      <c r="O83" s="12">
        <f t="shared" si="14"/>
        <v>4770</v>
      </c>
      <c r="P83" s="12">
        <f t="shared" si="17"/>
        <v>1354.75</v>
      </c>
      <c r="Q83" s="12">
        <f t="shared" si="15"/>
        <v>3440.25</v>
      </c>
      <c r="R83" s="12">
        <f t="shared" si="18"/>
        <v>21145.25</v>
      </c>
      <c r="S83" s="13">
        <v>111</v>
      </c>
    </row>
    <row r="84" spans="1:19" s="14" customFormat="1" ht="33.950000000000003" customHeight="1">
      <c r="A84" s="47">
        <f t="shared" si="19"/>
        <v>80</v>
      </c>
      <c r="B84" s="2" t="s">
        <v>181</v>
      </c>
      <c r="C84" s="2" t="s">
        <v>154</v>
      </c>
      <c r="D84" s="2" t="s">
        <v>180</v>
      </c>
      <c r="E84" s="17" t="s">
        <v>475</v>
      </c>
      <c r="F84" s="15">
        <v>22250</v>
      </c>
      <c r="G84" s="16"/>
      <c r="H84" s="12">
        <v>25</v>
      </c>
      <c r="I84" s="12">
        <f t="shared" si="10"/>
        <v>638.57500000000005</v>
      </c>
      <c r="J84" s="12">
        <f t="shared" si="11"/>
        <v>1579.7499999999998</v>
      </c>
      <c r="K84" s="10">
        <f t="shared" si="16"/>
        <v>244.75000000000003</v>
      </c>
      <c r="L84" s="12">
        <f t="shared" si="12"/>
        <v>676.4</v>
      </c>
      <c r="M84" s="12">
        <f t="shared" si="13"/>
        <v>1577.5250000000001</v>
      </c>
      <c r="N84" s="11"/>
      <c r="O84" s="12">
        <f t="shared" si="14"/>
        <v>4717</v>
      </c>
      <c r="P84" s="12">
        <f t="shared" si="17"/>
        <v>1339.9749999999999</v>
      </c>
      <c r="Q84" s="12">
        <f t="shared" si="15"/>
        <v>3402.0249999999996</v>
      </c>
      <c r="R84" s="12">
        <f t="shared" si="18"/>
        <v>20910.025000000001</v>
      </c>
      <c r="S84" s="13">
        <v>111</v>
      </c>
    </row>
    <row r="85" spans="1:19" s="14" customFormat="1" ht="33.950000000000003" customHeight="1">
      <c r="A85" s="47">
        <f t="shared" si="19"/>
        <v>81</v>
      </c>
      <c r="B85" s="2" t="s">
        <v>182</v>
      </c>
      <c r="C85" s="2" t="s">
        <v>58</v>
      </c>
      <c r="D85" s="2" t="s">
        <v>494</v>
      </c>
      <c r="E85" s="17" t="s">
        <v>473</v>
      </c>
      <c r="F85" s="15">
        <v>20000</v>
      </c>
      <c r="G85" s="16"/>
      <c r="H85" s="12">
        <v>25</v>
      </c>
      <c r="I85" s="12">
        <f t="shared" si="10"/>
        <v>574</v>
      </c>
      <c r="J85" s="12">
        <f t="shared" si="11"/>
        <v>1419.9999999999998</v>
      </c>
      <c r="K85" s="10">
        <f t="shared" si="16"/>
        <v>220.00000000000003</v>
      </c>
      <c r="L85" s="12">
        <f t="shared" si="12"/>
        <v>608</v>
      </c>
      <c r="M85" s="12">
        <f t="shared" si="13"/>
        <v>1418</v>
      </c>
      <c r="N85" s="11"/>
      <c r="O85" s="12">
        <f t="shared" si="14"/>
        <v>4240</v>
      </c>
      <c r="P85" s="12">
        <f t="shared" si="17"/>
        <v>1207</v>
      </c>
      <c r="Q85" s="12">
        <f t="shared" si="15"/>
        <v>3058</v>
      </c>
      <c r="R85" s="12">
        <f t="shared" si="18"/>
        <v>18793</v>
      </c>
      <c r="S85" s="13">
        <v>111</v>
      </c>
    </row>
    <row r="86" spans="1:19" s="14" customFormat="1" ht="33.950000000000003" customHeight="1">
      <c r="A86" s="47">
        <f t="shared" si="19"/>
        <v>82</v>
      </c>
      <c r="B86" s="2" t="s">
        <v>183</v>
      </c>
      <c r="C86" s="2" t="s">
        <v>95</v>
      </c>
      <c r="D86" s="2" t="s">
        <v>35</v>
      </c>
      <c r="E86" s="17" t="s">
        <v>474</v>
      </c>
      <c r="F86" s="15">
        <v>12000</v>
      </c>
      <c r="G86" s="16"/>
      <c r="H86" s="12">
        <v>25</v>
      </c>
      <c r="I86" s="12">
        <f t="shared" si="10"/>
        <v>344.4</v>
      </c>
      <c r="J86" s="12">
        <f t="shared" si="11"/>
        <v>851.99999999999989</v>
      </c>
      <c r="K86" s="10">
        <f t="shared" si="16"/>
        <v>132</v>
      </c>
      <c r="L86" s="12">
        <f t="shared" si="12"/>
        <v>364.8</v>
      </c>
      <c r="M86" s="12">
        <f t="shared" si="13"/>
        <v>850.80000000000007</v>
      </c>
      <c r="N86" s="11"/>
      <c r="O86" s="12">
        <f t="shared" si="14"/>
        <v>2544</v>
      </c>
      <c r="P86" s="12">
        <f t="shared" si="17"/>
        <v>734.2</v>
      </c>
      <c r="Q86" s="12">
        <f t="shared" si="15"/>
        <v>1834.8</v>
      </c>
      <c r="R86" s="12">
        <f t="shared" si="18"/>
        <v>11265.8</v>
      </c>
      <c r="S86" s="13">
        <v>111</v>
      </c>
    </row>
    <row r="87" spans="1:19" s="14" customFormat="1" ht="33.950000000000003" customHeight="1">
      <c r="A87" s="47">
        <f t="shared" si="19"/>
        <v>83</v>
      </c>
      <c r="B87" s="2" t="s">
        <v>184</v>
      </c>
      <c r="C87" s="2" t="s">
        <v>46</v>
      </c>
      <c r="D87" s="2" t="s">
        <v>147</v>
      </c>
      <c r="E87" s="17" t="s">
        <v>473</v>
      </c>
      <c r="F87" s="15">
        <v>14000</v>
      </c>
      <c r="G87" s="16"/>
      <c r="H87" s="12">
        <v>25</v>
      </c>
      <c r="I87" s="12">
        <f t="shared" si="10"/>
        <v>401.8</v>
      </c>
      <c r="J87" s="12">
        <f t="shared" si="11"/>
        <v>993.99999999999989</v>
      </c>
      <c r="K87" s="10">
        <f t="shared" si="16"/>
        <v>154.00000000000003</v>
      </c>
      <c r="L87" s="12">
        <f t="shared" si="12"/>
        <v>425.6</v>
      </c>
      <c r="M87" s="12">
        <f t="shared" si="13"/>
        <v>992.6</v>
      </c>
      <c r="N87" s="11"/>
      <c r="O87" s="12">
        <f t="shared" si="14"/>
        <v>2968</v>
      </c>
      <c r="P87" s="12">
        <f t="shared" si="17"/>
        <v>852.40000000000009</v>
      </c>
      <c r="Q87" s="12">
        <f t="shared" si="15"/>
        <v>2140.6</v>
      </c>
      <c r="R87" s="12">
        <f t="shared" si="18"/>
        <v>13147.6</v>
      </c>
      <c r="S87" s="13">
        <v>111</v>
      </c>
    </row>
    <row r="88" spans="1:19" s="14" customFormat="1" ht="33.950000000000003" customHeight="1">
      <c r="A88" s="47">
        <f t="shared" si="19"/>
        <v>84</v>
      </c>
      <c r="B88" s="2" t="s">
        <v>185</v>
      </c>
      <c r="C88" s="2" t="s">
        <v>55</v>
      </c>
      <c r="D88" s="2" t="s">
        <v>61</v>
      </c>
      <c r="E88" s="17" t="s">
        <v>475</v>
      </c>
      <c r="F88" s="15">
        <v>22000</v>
      </c>
      <c r="G88" s="16"/>
      <c r="H88" s="12">
        <v>25</v>
      </c>
      <c r="I88" s="12">
        <f t="shared" si="10"/>
        <v>631.4</v>
      </c>
      <c r="J88" s="12">
        <f t="shared" si="11"/>
        <v>1561.9999999999998</v>
      </c>
      <c r="K88" s="10">
        <f t="shared" si="16"/>
        <v>242.00000000000003</v>
      </c>
      <c r="L88" s="12">
        <f t="shared" si="12"/>
        <v>668.8</v>
      </c>
      <c r="M88" s="12">
        <f t="shared" si="13"/>
        <v>1559.8000000000002</v>
      </c>
      <c r="N88" s="11">
        <v>932.76</v>
      </c>
      <c r="O88" s="12">
        <f t="shared" si="14"/>
        <v>5596.76</v>
      </c>
      <c r="P88" s="12">
        <f t="shared" si="17"/>
        <v>2257.96</v>
      </c>
      <c r="Q88" s="12">
        <f t="shared" si="15"/>
        <v>3363.8</v>
      </c>
      <c r="R88" s="12">
        <f t="shared" si="18"/>
        <v>19742.04</v>
      </c>
      <c r="S88" s="13">
        <v>111</v>
      </c>
    </row>
    <row r="89" spans="1:19" s="14" customFormat="1" ht="33.950000000000003" customHeight="1">
      <c r="A89" s="47">
        <f t="shared" si="19"/>
        <v>85</v>
      </c>
      <c r="B89" s="2" t="s">
        <v>186</v>
      </c>
      <c r="C89" s="2" t="s">
        <v>187</v>
      </c>
      <c r="D89" s="2" t="s">
        <v>61</v>
      </c>
      <c r="E89" s="17" t="s">
        <v>473</v>
      </c>
      <c r="F89" s="15">
        <v>20000</v>
      </c>
      <c r="G89" s="16"/>
      <c r="H89" s="12">
        <v>25</v>
      </c>
      <c r="I89" s="12">
        <f t="shared" si="10"/>
        <v>574</v>
      </c>
      <c r="J89" s="12">
        <f t="shared" si="11"/>
        <v>1419.9999999999998</v>
      </c>
      <c r="K89" s="10">
        <f t="shared" si="16"/>
        <v>220.00000000000003</v>
      </c>
      <c r="L89" s="12">
        <f t="shared" si="12"/>
        <v>608</v>
      </c>
      <c r="M89" s="12">
        <f t="shared" si="13"/>
        <v>1418</v>
      </c>
      <c r="N89" s="11"/>
      <c r="O89" s="12">
        <f t="shared" si="14"/>
        <v>4240</v>
      </c>
      <c r="P89" s="12">
        <f t="shared" si="17"/>
        <v>1207</v>
      </c>
      <c r="Q89" s="12">
        <f t="shared" si="15"/>
        <v>3058</v>
      </c>
      <c r="R89" s="12">
        <f t="shared" si="18"/>
        <v>18793</v>
      </c>
      <c r="S89" s="13">
        <v>111</v>
      </c>
    </row>
    <row r="90" spans="1:19" s="14" customFormat="1" ht="33.950000000000003" customHeight="1">
      <c r="A90" s="47">
        <f t="shared" si="19"/>
        <v>86</v>
      </c>
      <c r="B90" s="2" t="s">
        <v>188</v>
      </c>
      <c r="C90" s="2" t="s">
        <v>55</v>
      </c>
      <c r="D90" s="2" t="s">
        <v>56</v>
      </c>
      <c r="E90" s="17" t="s">
        <v>473</v>
      </c>
      <c r="F90" s="15">
        <v>10000</v>
      </c>
      <c r="G90" s="16"/>
      <c r="H90" s="12">
        <v>25</v>
      </c>
      <c r="I90" s="12">
        <f t="shared" si="10"/>
        <v>287</v>
      </c>
      <c r="J90" s="12">
        <f t="shared" si="11"/>
        <v>709.99999999999989</v>
      </c>
      <c r="K90" s="10">
        <f t="shared" si="16"/>
        <v>110.00000000000001</v>
      </c>
      <c r="L90" s="12">
        <f t="shared" si="12"/>
        <v>304</v>
      </c>
      <c r="M90" s="12">
        <f t="shared" si="13"/>
        <v>709</v>
      </c>
      <c r="N90" s="11"/>
      <c r="O90" s="12">
        <f t="shared" si="14"/>
        <v>2120</v>
      </c>
      <c r="P90" s="12">
        <f t="shared" si="17"/>
        <v>616</v>
      </c>
      <c r="Q90" s="12">
        <f t="shared" si="15"/>
        <v>1529</v>
      </c>
      <c r="R90" s="12">
        <f t="shared" si="18"/>
        <v>9384</v>
      </c>
      <c r="S90" s="13">
        <v>111</v>
      </c>
    </row>
    <row r="91" spans="1:19" s="14" customFormat="1" ht="33.950000000000003" customHeight="1">
      <c r="A91" s="47">
        <f t="shared" si="19"/>
        <v>87</v>
      </c>
      <c r="B91" s="2" t="s">
        <v>189</v>
      </c>
      <c r="C91" s="2" t="s">
        <v>52</v>
      </c>
      <c r="D91" s="2" t="s">
        <v>190</v>
      </c>
      <c r="E91" s="17" t="s">
        <v>473</v>
      </c>
      <c r="F91" s="15">
        <v>14000</v>
      </c>
      <c r="G91" s="16"/>
      <c r="H91" s="12">
        <v>25</v>
      </c>
      <c r="I91" s="12">
        <f t="shared" si="10"/>
        <v>401.8</v>
      </c>
      <c r="J91" s="12">
        <f t="shared" si="11"/>
        <v>993.99999999999989</v>
      </c>
      <c r="K91" s="10">
        <f t="shared" si="16"/>
        <v>154.00000000000003</v>
      </c>
      <c r="L91" s="12">
        <f t="shared" si="12"/>
        <v>425.6</v>
      </c>
      <c r="M91" s="12">
        <f t="shared" si="13"/>
        <v>992.6</v>
      </c>
      <c r="N91" s="11"/>
      <c r="O91" s="12">
        <f t="shared" si="14"/>
        <v>2968</v>
      </c>
      <c r="P91" s="12">
        <f t="shared" si="17"/>
        <v>852.40000000000009</v>
      </c>
      <c r="Q91" s="12">
        <f t="shared" si="15"/>
        <v>2140.6</v>
      </c>
      <c r="R91" s="12">
        <f t="shared" si="18"/>
        <v>13147.6</v>
      </c>
      <c r="S91" s="13">
        <v>111</v>
      </c>
    </row>
    <row r="92" spans="1:19" s="14" customFormat="1" ht="33.950000000000003" customHeight="1">
      <c r="A92" s="47">
        <f t="shared" si="19"/>
        <v>88</v>
      </c>
      <c r="B92" s="2" t="s">
        <v>192</v>
      </c>
      <c r="C92" s="2" t="s">
        <v>34</v>
      </c>
      <c r="D92" s="2" t="s">
        <v>129</v>
      </c>
      <c r="E92" s="17" t="s">
        <v>475</v>
      </c>
      <c r="F92" s="15">
        <v>28000</v>
      </c>
      <c r="G92" s="16"/>
      <c r="H92" s="12">
        <v>25</v>
      </c>
      <c r="I92" s="12">
        <f t="shared" si="10"/>
        <v>803.6</v>
      </c>
      <c r="J92" s="12">
        <f t="shared" si="11"/>
        <v>1987.9999999999998</v>
      </c>
      <c r="K92" s="10">
        <f t="shared" si="16"/>
        <v>308.00000000000006</v>
      </c>
      <c r="L92" s="12">
        <f t="shared" si="12"/>
        <v>851.2</v>
      </c>
      <c r="M92" s="12">
        <f t="shared" si="13"/>
        <v>1985.2</v>
      </c>
      <c r="N92" s="11"/>
      <c r="O92" s="12">
        <f t="shared" si="14"/>
        <v>5936</v>
      </c>
      <c r="P92" s="12">
        <f t="shared" si="17"/>
        <v>1679.8000000000002</v>
      </c>
      <c r="Q92" s="12">
        <f t="shared" si="15"/>
        <v>4281.2</v>
      </c>
      <c r="R92" s="12">
        <f t="shared" si="18"/>
        <v>26320.2</v>
      </c>
      <c r="S92" s="13">
        <v>111</v>
      </c>
    </row>
    <row r="93" spans="1:19" s="14" customFormat="1" ht="33.950000000000003" customHeight="1">
      <c r="A93" s="47">
        <f t="shared" si="19"/>
        <v>89</v>
      </c>
      <c r="B93" s="8" t="s">
        <v>193</v>
      </c>
      <c r="C93" s="8" t="s">
        <v>55</v>
      </c>
      <c r="D93" s="8" t="s">
        <v>88</v>
      </c>
      <c r="E93" s="9" t="s">
        <v>473</v>
      </c>
      <c r="F93" s="10">
        <v>20000</v>
      </c>
      <c r="G93" s="11"/>
      <c r="H93" s="12">
        <v>25</v>
      </c>
      <c r="I93" s="12">
        <f t="shared" si="10"/>
        <v>574</v>
      </c>
      <c r="J93" s="12">
        <f t="shared" si="11"/>
        <v>1419.9999999999998</v>
      </c>
      <c r="K93" s="10">
        <f t="shared" si="16"/>
        <v>220.00000000000003</v>
      </c>
      <c r="L93" s="12">
        <f t="shared" si="12"/>
        <v>608</v>
      </c>
      <c r="M93" s="12">
        <f t="shared" si="13"/>
        <v>1418</v>
      </c>
      <c r="N93" s="11"/>
      <c r="O93" s="12">
        <f t="shared" si="14"/>
        <v>4240</v>
      </c>
      <c r="P93" s="12">
        <f t="shared" si="17"/>
        <v>1207</v>
      </c>
      <c r="Q93" s="12">
        <f t="shared" si="15"/>
        <v>3058</v>
      </c>
      <c r="R93" s="12">
        <f t="shared" si="18"/>
        <v>18793</v>
      </c>
      <c r="S93" s="13">
        <v>111</v>
      </c>
    </row>
    <row r="94" spans="1:19" s="14" customFormat="1" ht="33.950000000000003" customHeight="1">
      <c r="A94" s="47">
        <f t="shared" si="19"/>
        <v>90</v>
      </c>
      <c r="B94" s="8" t="s">
        <v>477</v>
      </c>
      <c r="C94" s="8" t="s">
        <v>79</v>
      </c>
      <c r="D94" s="8" t="s">
        <v>41</v>
      </c>
      <c r="E94" s="9" t="s">
        <v>474</v>
      </c>
      <c r="F94" s="10">
        <v>10000</v>
      </c>
      <c r="G94" s="11"/>
      <c r="H94" s="12">
        <v>25</v>
      </c>
      <c r="I94" s="12">
        <f t="shared" si="10"/>
        <v>287</v>
      </c>
      <c r="J94" s="12">
        <f t="shared" si="11"/>
        <v>709.99999999999989</v>
      </c>
      <c r="K94" s="10">
        <f t="shared" si="16"/>
        <v>110.00000000000001</v>
      </c>
      <c r="L94" s="12">
        <f t="shared" si="12"/>
        <v>304</v>
      </c>
      <c r="M94" s="12">
        <f t="shared" si="13"/>
        <v>709</v>
      </c>
      <c r="N94" s="11"/>
      <c r="O94" s="12">
        <f t="shared" si="14"/>
        <v>2120</v>
      </c>
      <c r="P94" s="12">
        <f t="shared" si="17"/>
        <v>616</v>
      </c>
      <c r="Q94" s="12">
        <f t="shared" si="15"/>
        <v>1529</v>
      </c>
      <c r="R94" s="12">
        <f t="shared" si="18"/>
        <v>9384</v>
      </c>
      <c r="S94" s="13">
        <v>111</v>
      </c>
    </row>
    <row r="95" spans="1:19" s="14" customFormat="1" ht="33.950000000000003" customHeight="1">
      <c r="A95" s="47">
        <f t="shared" si="19"/>
        <v>91</v>
      </c>
      <c r="B95" s="2" t="s">
        <v>194</v>
      </c>
      <c r="C95" s="2" t="s">
        <v>75</v>
      </c>
      <c r="D95" s="2" t="s">
        <v>195</v>
      </c>
      <c r="E95" s="17" t="s">
        <v>473</v>
      </c>
      <c r="F95" s="15">
        <v>20000</v>
      </c>
      <c r="G95" s="16"/>
      <c r="H95" s="12">
        <v>25</v>
      </c>
      <c r="I95" s="12">
        <f t="shared" si="10"/>
        <v>574</v>
      </c>
      <c r="J95" s="12">
        <f t="shared" si="11"/>
        <v>1419.9999999999998</v>
      </c>
      <c r="K95" s="10">
        <f t="shared" si="16"/>
        <v>220.00000000000003</v>
      </c>
      <c r="L95" s="12">
        <f t="shared" si="12"/>
        <v>608</v>
      </c>
      <c r="M95" s="12">
        <f t="shared" si="13"/>
        <v>1418</v>
      </c>
      <c r="N95" s="11"/>
      <c r="O95" s="12">
        <f t="shared" si="14"/>
        <v>4240</v>
      </c>
      <c r="P95" s="12">
        <f t="shared" si="17"/>
        <v>1207</v>
      </c>
      <c r="Q95" s="12">
        <f t="shared" si="15"/>
        <v>3058</v>
      </c>
      <c r="R95" s="12">
        <f t="shared" si="18"/>
        <v>18793</v>
      </c>
      <c r="S95" s="13">
        <v>111</v>
      </c>
    </row>
    <row r="96" spans="1:19" s="14" customFormat="1" ht="33.950000000000003" customHeight="1">
      <c r="A96" s="47">
        <f t="shared" si="19"/>
        <v>92</v>
      </c>
      <c r="B96" s="2" t="s">
        <v>196</v>
      </c>
      <c r="C96" s="2" t="s">
        <v>34</v>
      </c>
      <c r="D96" s="2" t="s">
        <v>73</v>
      </c>
      <c r="E96" s="17" t="s">
        <v>473</v>
      </c>
      <c r="F96" s="15">
        <v>13000</v>
      </c>
      <c r="G96" s="16"/>
      <c r="H96" s="12">
        <v>25</v>
      </c>
      <c r="I96" s="12">
        <f t="shared" si="10"/>
        <v>373.1</v>
      </c>
      <c r="J96" s="12">
        <f t="shared" si="11"/>
        <v>922.99999999999989</v>
      </c>
      <c r="K96" s="10">
        <f t="shared" si="16"/>
        <v>143.00000000000003</v>
      </c>
      <c r="L96" s="12">
        <f t="shared" si="12"/>
        <v>395.2</v>
      </c>
      <c r="M96" s="12">
        <f t="shared" si="13"/>
        <v>921.7</v>
      </c>
      <c r="N96" s="11"/>
      <c r="O96" s="12">
        <f t="shared" si="14"/>
        <v>2756</v>
      </c>
      <c r="P96" s="12">
        <f t="shared" si="17"/>
        <v>793.3</v>
      </c>
      <c r="Q96" s="12">
        <f t="shared" si="15"/>
        <v>1987.7</v>
      </c>
      <c r="R96" s="12">
        <f t="shared" si="18"/>
        <v>12206.7</v>
      </c>
      <c r="S96" s="13">
        <v>111</v>
      </c>
    </row>
    <row r="97" spans="1:19" s="14" customFormat="1" ht="33.950000000000003" customHeight="1">
      <c r="A97" s="47">
        <f t="shared" si="19"/>
        <v>93</v>
      </c>
      <c r="B97" s="2" t="s">
        <v>205</v>
      </c>
      <c r="C97" s="2" t="s">
        <v>55</v>
      </c>
      <c r="D97" s="2" t="s">
        <v>177</v>
      </c>
      <c r="E97" s="17" t="s">
        <v>473</v>
      </c>
      <c r="F97" s="15">
        <v>30000</v>
      </c>
      <c r="G97" s="16"/>
      <c r="H97" s="12">
        <v>25</v>
      </c>
      <c r="I97" s="12">
        <f t="shared" si="10"/>
        <v>861</v>
      </c>
      <c r="J97" s="12">
        <f t="shared" si="11"/>
        <v>2130</v>
      </c>
      <c r="K97" s="10">
        <f t="shared" si="16"/>
        <v>330.00000000000006</v>
      </c>
      <c r="L97" s="12">
        <f t="shared" si="12"/>
        <v>912</v>
      </c>
      <c r="M97" s="12">
        <f t="shared" si="13"/>
        <v>2127</v>
      </c>
      <c r="N97" s="11"/>
      <c r="O97" s="12">
        <f t="shared" si="14"/>
        <v>6360</v>
      </c>
      <c r="P97" s="12">
        <f t="shared" si="17"/>
        <v>1798</v>
      </c>
      <c r="Q97" s="12">
        <f t="shared" si="15"/>
        <v>4587</v>
      </c>
      <c r="R97" s="12">
        <f t="shared" si="18"/>
        <v>28202</v>
      </c>
      <c r="S97" s="13">
        <v>111</v>
      </c>
    </row>
    <row r="98" spans="1:19" s="14" customFormat="1" ht="33.950000000000003" customHeight="1">
      <c r="A98" s="47">
        <f t="shared" si="19"/>
        <v>94</v>
      </c>
      <c r="B98" s="2" t="s">
        <v>197</v>
      </c>
      <c r="C98" s="2" t="s">
        <v>92</v>
      </c>
      <c r="D98" s="2" t="s">
        <v>198</v>
      </c>
      <c r="E98" s="17" t="s">
        <v>473</v>
      </c>
      <c r="F98" s="15">
        <v>45000</v>
      </c>
      <c r="G98" s="16"/>
      <c r="H98" s="12">
        <v>25</v>
      </c>
      <c r="I98" s="12">
        <f t="shared" si="10"/>
        <v>1291.5</v>
      </c>
      <c r="J98" s="12">
        <f t="shared" si="11"/>
        <v>3194.9999999999995</v>
      </c>
      <c r="K98" s="10">
        <f t="shared" si="16"/>
        <v>495.00000000000006</v>
      </c>
      <c r="L98" s="12">
        <f t="shared" si="12"/>
        <v>1368</v>
      </c>
      <c r="M98" s="12">
        <f t="shared" si="13"/>
        <v>3190.5</v>
      </c>
      <c r="N98" s="11"/>
      <c r="O98" s="12">
        <f t="shared" si="14"/>
        <v>9540</v>
      </c>
      <c r="P98" s="12">
        <f t="shared" si="17"/>
        <v>2684.5</v>
      </c>
      <c r="Q98" s="12">
        <f t="shared" si="15"/>
        <v>6880.5</v>
      </c>
      <c r="R98" s="12">
        <f t="shared" si="18"/>
        <v>42315.5</v>
      </c>
      <c r="S98" s="13">
        <v>111</v>
      </c>
    </row>
    <row r="99" spans="1:19" s="14" customFormat="1" ht="33.950000000000003" customHeight="1">
      <c r="A99" s="47">
        <f t="shared" si="19"/>
        <v>95</v>
      </c>
      <c r="B99" s="2" t="s">
        <v>199</v>
      </c>
      <c r="C99" s="2" t="s">
        <v>498</v>
      </c>
      <c r="D99" s="2" t="s">
        <v>200</v>
      </c>
      <c r="E99" s="17" t="s">
        <v>474</v>
      </c>
      <c r="F99" s="18">
        <v>12000</v>
      </c>
      <c r="G99" s="16"/>
      <c r="H99" s="12">
        <v>25</v>
      </c>
      <c r="I99" s="12">
        <f t="shared" si="10"/>
        <v>344.4</v>
      </c>
      <c r="J99" s="12">
        <f t="shared" si="11"/>
        <v>851.99999999999989</v>
      </c>
      <c r="K99" s="10">
        <f t="shared" si="16"/>
        <v>132</v>
      </c>
      <c r="L99" s="12">
        <f t="shared" si="12"/>
        <v>364.8</v>
      </c>
      <c r="M99" s="12">
        <f t="shared" si="13"/>
        <v>850.80000000000007</v>
      </c>
      <c r="N99" s="11"/>
      <c r="O99" s="12">
        <f t="shared" si="14"/>
        <v>2544</v>
      </c>
      <c r="P99" s="12">
        <f t="shared" si="17"/>
        <v>734.2</v>
      </c>
      <c r="Q99" s="12">
        <f t="shared" si="15"/>
        <v>1834.8</v>
      </c>
      <c r="R99" s="12">
        <f t="shared" si="18"/>
        <v>11265.8</v>
      </c>
      <c r="S99" s="13">
        <v>111</v>
      </c>
    </row>
    <row r="100" spans="1:19" s="14" customFormat="1" ht="33.950000000000003" customHeight="1">
      <c r="A100" s="47">
        <f t="shared" si="19"/>
        <v>96</v>
      </c>
      <c r="B100" s="2" t="s">
        <v>201</v>
      </c>
      <c r="C100" s="2" t="s">
        <v>479</v>
      </c>
      <c r="D100" s="2" t="s">
        <v>41</v>
      </c>
      <c r="E100" s="17" t="s">
        <v>474</v>
      </c>
      <c r="F100" s="15">
        <v>13500</v>
      </c>
      <c r="G100" s="16"/>
      <c r="H100" s="12">
        <v>25</v>
      </c>
      <c r="I100" s="12">
        <f t="shared" si="10"/>
        <v>387.45</v>
      </c>
      <c r="J100" s="12">
        <f t="shared" si="11"/>
        <v>958.49999999999989</v>
      </c>
      <c r="K100" s="10">
        <f t="shared" si="16"/>
        <v>148.50000000000003</v>
      </c>
      <c r="L100" s="12">
        <f t="shared" si="12"/>
        <v>410.4</v>
      </c>
      <c r="M100" s="12">
        <f t="shared" si="13"/>
        <v>957.15000000000009</v>
      </c>
      <c r="N100" s="11">
        <v>1865.52</v>
      </c>
      <c r="O100" s="12">
        <f t="shared" si="14"/>
        <v>4727.5200000000004</v>
      </c>
      <c r="P100" s="12">
        <f t="shared" si="17"/>
        <v>2688.37</v>
      </c>
      <c r="Q100" s="12">
        <f t="shared" si="15"/>
        <v>2064.15</v>
      </c>
      <c r="R100" s="12">
        <f t="shared" si="18"/>
        <v>10811.630000000001</v>
      </c>
      <c r="S100" s="13">
        <v>111</v>
      </c>
    </row>
    <row r="101" spans="1:19" s="14" customFormat="1" ht="33.950000000000003" customHeight="1">
      <c r="A101" s="47">
        <f t="shared" si="19"/>
        <v>97</v>
      </c>
      <c r="B101" s="2" t="s">
        <v>202</v>
      </c>
      <c r="C101" s="2" t="s">
        <v>478</v>
      </c>
      <c r="D101" s="2" t="s">
        <v>490</v>
      </c>
      <c r="E101" s="17" t="s">
        <v>475</v>
      </c>
      <c r="F101" s="18">
        <v>79200</v>
      </c>
      <c r="G101" s="16">
        <v>6746.31</v>
      </c>
      <c r="H101" s="12">
        <v>25</v>
      </c>
      <c r="I101" s="12">
        <f t="shared" si="10"/>
        <v>2273.04</v>
      </c>
      <c r="J101" s="12">
        <f t="shared" si="11"/>
        <v>5623.2</v>
      </c>
      <c r="K101" s="10">
        <f t="shared" si="16"/>
        <v>871.2</v>
      </c>
      <c r="L101" s="12">
        <f t="shared" si="12"/>
        <v>2407.6799999999998</v>
      </c>
      <c r="M101" s="12">
        <f t="shared" si="13"/>
        <v>5615.2800000000007</v>
      </c>
      <c r="N101" s="11"/>
      <c r="O101" s="12">
        <f t="shared" si="14"/>
        <v>16790.400000000001</v>
      </c>
      <c r="P101" s="12">
        <f t="shared" si="17"/>
        <v>11452.03</v>
      </c>
      <c r="Q101" s="12">
        <f t="shared" si="15"/>
        <v>12109.68</v>
      </c>
      <c r="R101" s="12">
        <f t="shared" si="18"/>
        <v>67747.97</v>
      </c>
      <c r="S101" s="13">
        <v>111</v>
      </c>
    </row>
    <row r="102" spans="1:19" s="14" customFormat="1" ht="33.950000000000003" customHeight="1">
      <c r="A102" s="47">
        <f t="shared" si="19"/>
        <v>98</v>
      </c>
      <c r="B102" s="2" t="s">
        <v>203</v>
      </c>
      <c r="C102" s="2" t="s">
        <v>151</v>
      </c>
      <c r="D102" s="2" t="s">
        <v>204</v>
      </c>
      <c r="E102" s="17" t="s">
        <v>473</v>
      </c>
      <c r="F102" s="18">
        <v>18000</v>
      </c>
      <c r="G102" s="16"/>
      <c r="H102" s="12">
        <v>25</v>
      </c>
      <c r="I102" s="12">
        <f t="shared" si="10"/>
        <v>516.6</v>
      </c>
      <c r="J102" s="12">
        <f t="shared" si="11"/>
        <v>1277.9999999999998</v>
      </c>
      <c r="K102" s="10">
        <f t="shared" si="16"/>
        <v>198.00000000000003</v>
      </c>
      <c r="L102" s="12">
        <f t="shared" si="12"/>
        <v>547.20000000000005</v>
      </c>
      <c r="M102" s="12">
        <f t="shared" si="13"/>
        <v>1276.2</v>
      </c>
      <c r="N102" s="11"/>
      <c r="O102" s="12">
        <f t="shared" si="14"/>
        <v>3816</v>
      </c>
      <c r="P102" s="12">
        <f t="shared" si="17"/>
        <v>1088.8000000000002</v>
      </c>
      <c r="Q102" s="12">
        <f t="shared" si="15"/>
        <v>2752.2</v>
      </c>
      <c r="R102" s="12">
        <f t="shared" si="18"/>
        <v>16911.2</v>
      </c>
      <c r="S102" s="13">
        <v>111</v>
      </c>
    </row>
    <row r="103" spans="1:19" s="14" customFormat="1" ht="33.950000000000003" customHeight="1">
      <c r="A103" s="47">
        <f t="shared" si="19"/>
        <v>99</v>
      </c>
      <c r="B103" s="2" t="s">
        <v>206</v>
      </c>
      <c r="C103" s="2" t="s">
        <v>29</v>
      </c>
      <c r="D103" s="2" t="s">
        <v>207</v>
      </c>
      <c r="E103" s="17" t="s">
        <v>473</v>
      </c>
      <c r="F103" s="15">
        <v>14400</v>
      </c>
      <c r="G103" s="16"/>
      <c r="H103" s="12">
        <v>25</v>
      </c>
      <c r="I103" s="12">
        <f t="shared" si="10"/>
        <v>413.28</v>
      </c>
      <c r="J103" s="12">
        <f t="shared" si="11"/>
        <v>1022.3999999999999</v>
      </c>
      <c r="K103" s="10">
        <f t="shared" si="16"/>
        <v>158.4</v>
      </c>
      <c r="L103" s="12">
        <f t="shared" si="12"/>
        <v>437.76</v>
      </c>
      <c r="M103" s="12">
        <f t="shared" si="13"/>
        <v>1020.96</v>
      </c>
      <c r="N103" s="11"/>
      <c r="O103" s="12">
        <f t="shared" si="14"/>
        <v>3052.8</v>
      </c>
      <c r="P103" s="12">
        <f t="shared" si="17"/>
        <v>876.04</v>
      </c>
      <c r="Q103" s="12">
        <f t="shared" si="15"/>
        <v>2201.7600000000002</v>
      </c>
      <c r="R103" s="12">
        <f t="shared" si="18"/>
        <v>13523.96</v>
      </c>
      <c r="S103" s="13">
        <v>111</v>
      </c>
    </row>
    <row r="104" spans="1:19" s="14" customFormat="1" ht="33.950000000000003" customHeight="1">
      <c r="A104" s="47">
        <f t="shared" si="19"/>
        <v>100</v>
      </c>
      <c r="B104" s="2" t="s">
        <v>208</v>
      </c>
      <c r="C104" s="2" t="s">
        <v>55</v>
      </c>
      <c r="D104" s="2" t="s">
        <v>56</v>
      </c>
      <c r="E104" s="17" t="s">
        <v>473</v>
      </c>
      <c r="F104" s="15">
        <v>20000</v>
      </c>
      <c r="G104" s="16"/>
      <c r="H104" s="12">
        <v>25</v>
      </c>
      <c r="I104" s="12">
        <f t="shared" si="10"/>
        <v>574</v>
      </c>
      <c r="J104" s="12">
        <f t="shared" si="11"/>
        <v>1419.9999999999998</v>
      </c>
      <c r="K104" s="10">
        <f t="shared" si="16"/>
        <v>220.00000000000003</v>
      </c>
      <c r="L104" s="12">
        <f t="shared" si="12"/>
        <v>608</v>
      </c>
      <c r="M104" s="12">
        <f t="shared" si="13"/>
        <v>1418</v>
      </c>
      <c r="N104" s="11"/>
      <c r="O104" s="12">
        <f t="shared" si="14"/>
        <v>4240</v>
      </c>
      <c r="P104" s="12">
        <f t="shared" si="17"/>
        <v>1207</v>
      </c>
      <c r="Q104" s="12">
        <f t="shared" si="15"/>
        <v>3058</v>
      </c>
      <c r="R104" s="12">
        <f t="shared" si="18"/>
        <v>18793</v>
      </c>
      <c r="S104" s="13">
        <v>111</v>
      </c>
    </row>
    <row r="105" spans="1:19" s="14" customFormat="1" ht="33.950000000000003" customHeight="1">
      <c r="A105" s="47">
        <f t="shared" si="19"/>
        <v>101</v>
      </c>
      <c r="B105" s="2" t="s">
        <v>209</v>
      </c>
      <c r="C105" s="2" t="s">
        <v>52</v>
      </c>
      <c r="D105" s="2" t="s">
        <v>210</v>
      </c>
      <c r="E105" s="17" t="s">
        <v>473</v>
      </c>
      <c r="F105" s="15">
        <v>17000</v>
      </c>
      <c r="G105" s="16"/>
      <c r="H105" s="12">
        <v>25</v>
      </c>
      <c r="I105" s="12">
        <f t="shared" si="10"/>
        <v>487.9</v>
      </c>
      <c r="J105" s="12">
        <f t="shared" si="11"/>
        <v>1207</v>
      </c>
      <c r="K105" s="10">
        <f t="shared" si="16"/>
        <v>187.00000000000003</v>
      </c>
      <c r="L105" s="12">
        <f t="shared" si="12"/>
        <v>516.79999999999995</v>
      </c>
      <c r="M105" s="12">
        <f t="shared" si="13"/>
        <v>1205.3000000000002</v>
      </c>
      <c r="N105" s="11"/>
      <c r="O105" s="12">
        <f t="shared" si="14"/>
        <v>3604</v>
      </c>
      <c r="P105" s="12">
        <f t="shared" si="17"/>
        <v>1029.6999999999998</v>
      </c>
      <c r="Q105" s="12">
        <f t="shared" si="15"/>
        <v>2599.3000000000002</v>
      </c>
      <c r="R105" s="12">
        <f t="shared" si="18"/>
        <v>15970.3</v>
      </c>
      <c r="S105" s="13">
        <v>111</v>
      </c>
    </row>
    <row r="106" spans="1:19" s="14" customFormat="1" ht="33.950000000000003" customHeight="1">
      <c r="A106" s="47">
        <f t="shared" si="19"/>
        <v>102</v>
      </c>
      <c r="B106" s="2" t="s">
        <v>211</v>
      </c>
      <c r="C106" s="2" t="s">
        <v>63</v>
      </c>
      <c r="D106" s="2" t="s">
        <v>85</v>
      </c>
      <c r="E106" s="17" t="s">
        <v>473</v>
      </c>
      <c r="F106" s="15">
        <v>10000</v>
      </c>
      <c r="G106" s="16"/>
      <c r="H106" s="12">
        <v>25</v>
      </c>
      <c r="I106" s="12">
        <f t="shared" si="10"/>
        <v>287</v>
      </c>
      <c r="J106" s="12">
        <f t="shared" si="11"/>
        <v>709.99999999999989</v>
      </c>
      <c r="K106" s="10">
        <f t="shared" si="16"/>
        <v>110.00000000000001</v>
      </c>
      <c r="L106" s="12">
        <f t="shared" si="12"/>
        <v>304</v>
      </c>
      <c r="M106" s="12">
        <f t="shared" si="13"/>
        <v>709</v>
      </c>
      <c r="N106" s="11"/>
      <c r="O106" s="12">
        <f t="shared" si="14"/>
        <v>2120</v>
      </c>
      <c r="P106" s="12">
        <f t="shared" si="17"/>
        <v>616</v>
      </c>
      <c r="Q106" s="12">
        <f t="shared" si="15"/>
        <v>1529</v>
      </c>
      <c r="R106" s="12">
        <f t="shared" si="18"/>
        <v>9384</v>
      </c>
      <c r="S106" s="13">
        <v>111</v>
      </c>
    </row>
    <row r="107" spans="1:19" s="14" customFormat="1" ht="33.950000000000003" customHeight="1">
      <c r="A107" s="47">
        <f t="shared" si="19"/>
        <v>103</v>
      </c>
      <c r="B107" s="2" t="s">
        <v>212</v>
      </c>
      <c r="C107" s="2" t="s">
        <v>55</v>
      </c>
      <c r="D107" s="2" t="s">
        <v>90</v>
      </c>
      <c r="E107" s="17" t="s">
        <v>473</v>
      </c>
      <c r="F107" s="15">
        <v>16000</v>
      </c>
      <c r="G107" s="16"/>
      <c r="H107" s="12">
        <v>25</v>
      </c>
      <c r="I107" s="12">
        <f t="shared" si="10"/>
        <v>459.2</v>
      </c>
      <c r="J107" s="12">
        <f t="shared" si="11"/>
        <v>1136</v>
      </c>
      <c r="K107" s="10">
        <f t="shared" si="16"/>
        <v>176.00000000000003</v>
      </c>
      <c r="L107" s="12">
        <f t="shared" si="12"/>
        <v>486.4</v>
      </c>
      <c r="M107" s="12">
        <f t="shared" si="13"/>
        <v>1134.4000000000001</v>
      </c>
      <c r="N107" s="11">
        <v>1865.52</v>
      </c>
      <c r="O107" s="12">
        <f t="shared" si="14"/>
        <v>5257.52</v>
      </c>
      <c r="P107" s="12">
        <f t="shared" si="17"/>
        <v>2836.12</v>
      </c>
      <c r="Q107" s="12">
        <f t="shared" si="15"/>
        <v>2446.4</v>
      </c>
      <c r="R107" s="12">
        <f t="shared" si="18"/>
        <v>13163.880000000001</v>
      </c>
      <c r="S107" s="13">
        <v>111</v>
      </c>
    </row>
    <row r="108" spans="1:19" s="14" customFormat="1" ht="33.950000000000003" customHeight="1">
      <c r="A108" s="47">
        <f t="shared" si="19"/>
        <v>104</v>
      </c>
      <c r="B108" s="2" t="s">
        <v>213</v>
      </c>
      <c r="C108" s="2" t="s">
        <v>55</v>
      </c>
      <c r="D108" s="2" t="s">
        <v>214</v>
      </c>
      <c r="E108" s="17" t="s">
        <v>475</v>
      </c>
      <c r="F108" s="15">
        <v>22500</v>
      </c>
      <c r="G108" s="16"/>
      <c r="H108" s="12">
        <v>25</v>
      </c>
      <c r="I108" s="12">
        <f t="shared" si="10"/>
        <v>645.75</v>
      </c>
      <c r="J108" s="12">
        <f t="shared" si="11"/>
        <v>1597.4999999999998</v>
      </c>
      <c r="K108" s="10">
        <f t="shared" si="16"/>
        <v>247.50000000000003</v>
      </c>
      <c r="L108" s="12">
        <f t="shared" si="12"/>
        <v>684</v>
      </c>
      <c r="M108" s="12">
        <f t="shared" si="13"/>
        <v>1595.25</v>
      </c>
      <c r="N108" s="11"/>
      <c r="O108" s="12">
        <f t="shared" si="14"/>
        <v>4770</v>
      </c>
      <c r="P108" s="12">
        <f t="shared" si="17"/>
        <v>1354.75</v>
      </c>
      <c r="Q108" s="12">
        <f t="shared" si="15"/>
        <v>3440.25</v>
      </c>
      <c r="R108" s="12">
        <f t="shared" si="18"/>
        <v>21145.25</v>
      </c>
      <c r="S108" s="13">
        <v>111</v>
      </c>
    </row>
    <row r="109" spans="1:19" s="14" customFormat="1" ht="33.950000000000003" customHeight="1">
      <c r="A109" s="47">
        <f t="shared" si="19"/>
        <v>105</v>
      </c>
      <c r="B109" s="2" t="s">
        <v>215</v>
      </c>
      <c r="C109" s="2" t="s">
        <v>480</v>
      </c>
      <c r="D109" s="2" t="s">
        <v>90</v>
      </c>
      <c r="E109" s="17" t="s">
        <v>475</v>
      </c>
      <c r="F109" s="15">
        <v>15210</v>
      </c>
      <c r="G109" s="16"/>
      <c r="H109" s="12">
        <v>25</v>
      </c>
      <c r="I109" s="12">
        <f t="shared" si="10"/>
        <v>436.52699999999999</v>
      </c>
      <c r="J109" s="12">
        <f t="shared" si="11"/>
        <v>1079.9099999999999</v>
      </c>
      <c r="K109" s="10">
        <f t="shared" si="16"/>
        <v>167.31000000000003</v>
      </c>
      <c r="L109" s="12">
        <f t="shared" si="12"/>
        <v>462.38400000000001</v>
      </c>
      <c r="M109" s="12">
        <f t="shared" si="13"/>
        <v>1078.3890000000001</v>
      </c>
      <c r="N109" s="11"/>
      <c r="O109" s="12">
        <f t="shared" si="14"/>
        <v>3224.52</v>
      </c>
      <c r="P109" s="12">
        <f t="shared" si="17"/>
        <v>923.91100000000006</v>
      </c>
      <c r="Q109" s="12">
        <f t="shared" si="15"/>
        <v>2325.6089999999999</v>
      </c>
      <c r="R109" s="12">
        <f t="shared" si="18"/>
        <v>14286.089</v>
      </c>
      <c r="S109" s="13">
        <v>111</v>
      </c>
    </row>
    <row r="110" spans="1:19" s="14" customFormat="1" ht="33.950000000000003" customHeight="1">
      <c r="A110" s="47">
        <f t="shared" si="19"/>
        <v>106</v>
      </c>
      <c r="B110" s="8" t="s">
        <v>216</v>
      </c>
      <c r="C110" s="8" t="s">
        <v>79</v>
      </c>
      <c r="D110" s="8" t="s">
        <v>41</v>
      </c>
      <c r="E110" s="9" t="s">
        <v>474</v>
      </c>
      <c r="F110" s="10">
        <v>12000</v>
      </c>
      <c r="G110" s="11"/>
      <c r="H110" s="12">
        <v>25</v>
      </c>
      <c r="I110" s="12">
        <f t="shared" si="10"/>
        <v>344.4</v>
      </c>
      <c r="J110" s="12">
        <f t="shared" si="11"/>
        <v>851.99999999999989</v>
      </c>
      <c r="K110" s="10">
        <f t="shared" si="16"/>
        <v>132</v>
      </c>
      <c r="L110" s="12">
        <f t="shared" si="12"/>
        <v>364.8</v>
      </c>
      <c r="M110" s="12">
        <f t="shared" si="13"/>
        <v>850.80000000000007</v>
      </c>
      <c r="N110" s="11"/>
      <c r="O110" s="12">
        <f t="shared" si="14"/>
        <v>2544</v>
      </c>
      <c r="P110" s="12">
        <f t="shared" si="17"/>
        <v>734.2</v>
      </c>
      <c r="Q110" s="12">
        <f t="shared" si="15"/>
        <v>1834.8</v>
      </c>
      <c r="R110" s="12">
        <f t="shared" si="18"/>
        <v>11265.8</v>
      </c>
      <c r="S110" s="13">
        <v>111</v>
      </c>
    </row>
    <row r="111" spans="1:19" s="14" customFormat="1" ht="33.950000000000003" customHeight="1">
      <c r="A111" s="47">
        <f t="shared" si="19"/>
        <v>107</v>
      </c>
      <c r="B111" s="2" t="s">
        <v>217</v>
      </c>
      <c r="C111" s="2" t="s">
        <v>124</v>
      </c>
      <c r="D111" s="2" t="s">
        <v>218</v>
      </c>
      <c r="E111" s="17" t="s">
        <v>476</v>
      </c>
      <c r="F111" s="15">
        <v>89100</v>
      </c>
      <c r="G111" s="16">
        <v>9308.23</v>
      </c>
      <c r="H111" s="12">
        <v>25</v>
      </c>
      <c r="I111" s="12">
        <f t="shared" si="10"/>
        <v>2557.17</v>
      </c>
      <c r="J111" s="12">
        <f t="shared" si="11"/>
        <v>6326.0999999999995</v>
      </c>
      <c r="K111" s="10">
        <f t="shared" si="16"/>
        <v>980.10000000000014</v>
      </c>
      <c r="L111" s="12">
        <f t="shared" si="12"/>
        <v>2708.64</v>
      </c>
      <c r="M111" s="12">
        <f t="shared" si="13"/>
        <v>6317.1900000000005</v>
      </c>
      <c r="N111" s="11">
        <v>932.76</v>
      </c>
      <c r="O111" s="12">
        <f t="shared" si="14"/>
        <v>19821.96</v>
      </c>
      <c r="P111" s="12">
        <f t="shared" si="17"/>
        <v>15531.8</v>
      </c>
      <c r="Q111" s="12">
        <f t="shared" si="15"/>
        <v>13623.39</v>
      </c>
      <c r="R111" s="12">
        <f t="shared" si="18"/>
        <v>73568.2</v>
      </c>
      <c r="S111" s="13">
        <v>111</v>
      </c>
    </row>
    <row r="112" spans="1:19" s="14" customFormat="1" ht="33.950000000000003" customHeight="1">
      <c r="A112" s="47">
        <f t="shared" si="19"/>
        <v>108</v>
      </c>
      <c r="B112" s="2" t="s">
        <v>219</v>
      </c>
      <c r="C112" s="2" t="s">
        <v>220</v>
      </c>
      <c r="D112" s="2" t="s">
        <v>221</v>
      </c>
      <c r="E112" s="17" t="s">
        <v>475</v>
      </c>
      <c r="F112" s="15">
        <v>24750</v>
      </c>
      <c r="G112" s="16"/>
      <c r="H112" s="12">
        <v>25</v>
      </c>
      <c r="I112" s="12">
        <f t="shared" si="10"/>
        <v>710.32500000000005</v>
      </c>
      <c r="J112" s="12">
        <f t="shared" si="11"/>
        <v>1757.2499999999998</v>
      </c>
      <c r="K112" s="10">
        <f t="shared" si="16"/>
        <v>272.25</v>
      </c>
      <c r="L112" s="12">
        <f t="shared" si="12"/>
        <v>752.4</v>
      </c>
      <c r="M112" s="12">
        <f t="shared" si="13"/>
        <v>1754.7750000000001</v>
      </c>
      <c r="N112" s="11"/>
      <c r="O112" s="12">
        <f t="shared" si="14"/>
        <v>5247</v>
      </c>
      <c r="P112" s="12">
        <f t="shared" si="17"/>
        <v>1487.7249999999999</v>
      </c>
      <c r="Q112" s="12">
        <f t="shared" si="15"/>
        <v>3784.2749999999996</v>
      </c>
      <c r="R112" s="12">
        <f t="shared" si="18"/>
        <v>23262.275000000001</v>
      </c>
      <c r="S112" s="13">
        <v>111</v>
      </c>
    </row>
    <row r="113" spans="1:19" s="14" customFormat="1" ht="33.950000000000003" customHeight="1">
      <c r="A113" s="47">
        <f t="shared" si="19"/>
        <v>109</v>
      </c>
      <c r="B113" s="8" t="s">
        <v>222</v>
      </c>
      <c r="C113" s="8" t="s">
        <v>79</v>
      </c>
      <c r="D113" s="8" t="s">
        <v>170</v>
      </c>
      <c r="E113" s="9" t="s">
        <v>474</v>
      </c>
      <c r="F113" s="10">
        <v>8000</v>
      </c>
      <c r="G113" s="11"/>
      <c r="H113" s="12">
        <v>25</v>
      </c>
      <c r="I113" s="12">
        <f t="shared" si="10"/>
        <v>229.6</v>
      </c>
      <c r="J113" s="12">
        <f t="shared" si="11"/>
        <v>568</v>
      </c>
      <c r="K113" s="10">
        <f t="shared" si="16"/>
        <v>88.000000000000014</v>
      </c>
      <c r="L113" s="12">
        <f t="shared" si="12"/>
        <v>243.2</v>
      </c>
      <c r="M113" s="12">
        <f t="shared" si="13"/>
        <v>567.20000000000005</v>
      </c>
      <c r="N113" s="11"/>
      <c r="O113" s="12">
        <f t="shared" si="14"/>
        <v>1696</v>
      </c>
      <c r="P113" s="12">
        <f t="shared" si="17"/>
        <v>497.79999999999995</v>
      </c>
      <c r="Q113" s="12">
        <f t="shared" si="15"/>
        <v>1223.2</v>
      </c>
      <c r="R113" s="12">
        <f t="shared" si="18"/>
        <v>7502.2</v>
      </c>
      <c r="S113" s="13">
        <v>111</v>
      </c>
    </row>
    <row r="114" spans="1:19" s="14" customFormat="1" ht="33.950000000000003" customHeight="1">
      <c r="A114" s="47">
        <f t="shared" si="19"/>
        <v>110</v>
      </c>
      <c r="B114" s="2" t="s">
        <v>223</v>
      </c>
      <c r="C114" s="2" t="s">
        <v>124</v>
      </c>
      <c r="D114" s="2" t="s">
        <v>224</v>
      </c>
      <c r="E114" s="17" t="s">
        <v>473</v>
      </c>
      <c r="F114" s="15">
        <v>18000</v>
      </c>
      <c r="G114" s="16"/>
      <c r="H114" s="12">
        <v>25</v>
      </c>
      <c r="I114" s="12">
        <f t="shared" si="10"/>
        <v>516.6</v>
      </c>
      <c r="J114" s="12">
        <f t="shared" si="11"/>
        <v>1277.9999999999998</v>
      </c>
      <c r="K114" s="10">
        <f t="shared" si="16"/>
        <v>198.00000000000003</v>
      </c>
      <c r="L114" s="12">
        <f t="shared" si="12"/>
        <v>547.20000000000005</v>
      </c>
      <c r="M114" s="12">
        <f t="shared" si="13"/>
        <v>1276.2</v>
      </c>
      <c r="N114" s="11"/>
      <c r="O114" s="12">
        <f t="shared" si="14"/>
        <v>3816</v>
      </c>
      <c r="P114" s="12">
        <f t="shared" si="17"/>
        <v>1088.8000000000002</v>
      </c>
      <c r="Q114" s="12">
        <f t="shared" si="15"/>
        <v>2752.2</v>
      </c>
      <c r="R114" s="12">
        <f t="shared" si="18"/>
        <v>16911.2</v>
      </c>
      <c r="S114" s="13">
        <v>111</v>
      </c>
    </row>
    <row r="115" spans="1:19" s="14" customFormat="1" ht="33.950000000000003" customHeight="1">
      <c r="A115" s="47">
        <f t="shared" si="19"/>
        <v>111</v>
      </c>
      <c r="B115" s="2" t="s">
        <v>225</v>
      </c>
      <c r="C115" s="2" t="s">
        <v>55</v>
      </c>
      <c r="D115" s="2" t="s">
        <v>47</v>
      </c>
      <c r="E115" s="17" t="s">
        <v>473</v>
      </c>
      <c r="F115" s="15">
        <v>22500</v>
      </c>
      <c r="G115" s="16"/>
      <c r="H115" s="12">
        <v>25</v>
      </c>
      <c r="I115" s="12">
        <f t="shared" si="10"/>
        <v>645.75</v>
      </c>
      <c r="J115" s="12">
        <f t="shared" si="11"/>
        <v>1597.4999999999998</v>
      </c>
      <c r="K115" s="10">
        <f t="shared" si="16"/>
        <v>247.50000000000003</v>
      </c>
      <c r="L115" s="12">
        <f t="shared" si="12"/>
        <v>684</v>
      </c>
      <c r="M115" s="12">
        <f t="shared" si="13"/>
        <v>1595.25</v>
      </c>
      <c r="N115" s="11"/>
      <c r="O115" s="12">
        <f t="shared" si="14"/>
        <v>4770</v>
      </c>
      <c r="P115" s="12">
        <f t="shared" si="17"/>
        <v>1354.75</v>
      </c>
      <c r="Q115" s="12">
        <f t="shared" si="15"/>
        <v>3440.25</v>
      </c>
      <c r="R115" s="12">
        <f t="shared" si="18"/>
        <v>21145.25</v>
      </c>
      <c r="S115" s="13">
        <v>111</v>
      </c>
    </row>
    <row r="116" spans="1:19" s="14" customFormat="1" ht="33.950000000000003" customHeight="1">
      <c r="A116" s="47">
        <f t="shared" si="19"/>
        <v>112</v>
      </c>
      <c r="B116" s="2" t="s">
        <v>226</v>
      </c>
      <c r="C116" s="2" t="s">
        <v>79</v>
      </c>
      <c r="D116" s="2" t="s">
        <v>41</v>
      </c>
      <c r="E116" s="17" t="s">
        <v>474</v>
      </c>
      <c r="F116" s="15">
        <v>40000</v>
      </c>
      <c r="G116" s="16"/>
      <c r="H116" s="12">
        <v>25</v>
      </c>
      <c r="I116" s="12">
        <f t="shared" si="10"/>
        <v>1148</v>
      </c>
      <c r="J116" s="12">
        <f t="shared" si="11"/>
        <v>2839.9999999999995</v>
      </c>
      <c r="K116" s="10">
        <f t="shared" si="16"/>
        <v>440.00000000000006</v>
      </c>
      <c r="L116" s="12">
        <f t="shared" si="12"/>
        <v>1216</v>
      </c>
      <c r="M116" s="12">
        <f t="shared" si="13"/>
        <v>2836</v>
      </c>
      <c r="N116" s="11"/>
      <c r="O116" s="12">
        <f t="shared" si="14"/>
        <v>8480</v>
      </c>
      <c r="P116" s="12">
        <f t="shared" si="17"/>
        <v>2389</v>
      </c>
      <c r="Q116" s="12">
        <f t="shared" si="15"/>
        <v>6116</v>
      </c>
      <c r="R116" s="12">
        <f t="shared" si="18"/>
        <v>37611</v>
      </c>
      <c r="S116" s="13">
        <v>111</v>
      </c>
    </row>
    <row r="117" spans="1:19" s="14" customFormat="1" ht="33.950000000000003" customHeight="1">
      <c r="A117" s="47">
        <f t="shared" si="19"/>
        <v>113</v>
      </c>
      <c r="B117" s="8" t="s">
        <v>227</v>
      </c>
      <c r="C117" s="8" t="s">
        <v>68</v>
      </c>
      <c r="D117" s="8" t="s">
        <v>228</v>
      </c>
      <c r="E117" s="9" t="s">
        <v>473</v>
      </c>
      <c r="F117" s="10">
        <v>36000</v>
      </c>
      <c r="G117" s="11"/>
      <c r="H117" s="12">
        <v>25</v>
      </c>
      <c r="I117" s="12">
        <f t="shared" si="10"/>
        <v>1033.2</v>
      </c>
      <c r="J117" s="12">
        <f t="shared" si="11"/>
        <v>2555.9999999999995</v>
      </c>
      <c r="K117" s="10">
        <f t="shared" si="16"/>
        <v>396.00000000000006</v>
      </c>
      <c r="L117" s="12">
        <f t="shared" si="12"/>
        <v>1094.4000000000001</v>
      </c>
      <c r="M117" s="12">
        <f t="shared" si="13"/>
        <v>2552.4</v>
      </c>
      <c r="N117" s="11"/>
      <c r="O117" s="12">
        <f t="shared" si="14"/>
        <v>7632</v>
      </c>
      <c r="P117" s="12">
        <f t="shared" si="17"/>
        <v>2152.6000000000004</v>
      </c>
      <c r="Q117" s="12">
        <f t="shared" si="15"/>
        <v>5504.4</v>
      </c>
      <c r="R117" s="12">
        <f t="shared" si="18"/>
        <v>33847.4</v>
      </c>
      <c r="S117" s="13">
        <v>111</v>
      </c>
    </row>
    <row r="118" spans="1:19" s="14" customFormat="1" ht="33.950000000000003" customHeight="1">
      <c r="A118" s="47">
        <f t="shared" si="19"/>
        <v>114</v>
      </c>
      <c r="B118" s="2" t="s">
        <v>229</v>
      </c>
      <c r="C118" s="2" t="s">
        <v>52</v>
      </c>
      <c r="D118" s="2" t="s">
        <v>190</v>
      </c>
      <c r="E118" s="17" t="s">
        <v>473</v>
      </c>
      <c r="F118" s="15">
        <v>22500</v>
      </c>
      <c r="G118" s="16"/>
      <c r="H118" s="12">
        <v>25</v>
      </c>
      <c r="I118" s="12">
        <f t="shared" si="10"/>
        <v>645.75</v>
      </c>
      <c r="J118" s="12">
        <f t="shared" si="11"/>
        <v>1597.4999999999998</v>
      </c>
      <c r="K118" s="10">
        <f t="shared" si="16"/>
        <v>247.50000000000003</v>
      </c>
      <c r="L118" s="12">
        <f t="shared" si="12"/>
        <v>684</v>
      </c>
      <c r="M118" s="12">
        <f t="shared" si="13"/>
        <v>1595.25</v>
      </c>
      <c r="N118" s="11">
        <v>1865.52</v>
      </c>
      <c r="O118" s="12">
        <f t="shared" si="14"/>
        <v>6635.52</v>
      </c>
      <c r="P118" s="12">
        <f t="shared" si="17"/>
        <v>3220.27</v>
      </c>
      <c r="Q118" s="12">
        <f t="shared" si="15"/>
        <v>3440.25</v>
      </c>
      <c r="R118" s="12">
        <f t="shared" si="18"/>
        <v>19279.73</v>
      </c>
      <c r="S118" s="13">
        <v>111</v>
      </c>
    </row>
    <row r="119" spans="1:19" s="14" customFormat="1" ht="33.950000000000003" customHeight="1">
      <c r="A119" s="47">
        <f t="shared" si="19"/>
        <v>115</v>
      </c>
      <c r="B119" s="2" t="s">
        <v>230</v>
      </c>
      <c r="C119" s="2" t="s">
        <v>49</v>
      </c>
      <c r="D119" s="2" t="s">
        <v>231</v>
      </c>
      <c r="E119" s="17" t="s">
        <v>475</v>
      </c>
      <c r="F119" s="15">
        <v>18670</v>
      </c>
      <c r="G119" s="16"/>
      <c r="H119" s="12">
        <v>25</v>
      </c>
      <c r="I119" s="12">
        <f t="shared" si="10"/>
        <v>535.82899999999995</v>
      </c>
      <c r="J119" s="12">
        <f t="shared" si="11"/>
        <v>1325.57</v>
      </c>
      <c r="K119" s="10">
        <f t="shared" si="16"/>
        <v>205.37000000000003</v>
      </c>
      <c r="L119" s="12">
        <f t="shared" si="12"/>
        <v>567.56799999999998</v>
      </c>
      <c r="M119" s="12">
        <f t="shared" si="13"/>
        <v>1323.703</v>
      </c>
      <c r="N119" s="11"/>
      <c r="O119" s="12">
        <f t="shared" si="14"/>
        <v>3958.0399999999995</v>
      </c>
      <c r="P119" s="12">
        <f t="shared" si="17"/>
        <v>1128.3969999999999</v>
      </c>
      <c r="Q119" s="12">
        <f t="shared" si="15"/>
        <v>2854.643</v>
      </c>
      <c r="R119" s="12">
        <f t="shared" si="18"/>
        <v>17541.602999999999</v>
      </c>
      <c r="S119" s="13">
        <v>111</v>
      </c>
    </row>
    <row r="120" spans="1:19" s="14" customFormat="1" ht="33.950000000000003" customHeight="1">
      <c r="A120" s="47">
        <f t="shared" si="19"/>
        <v>116</v>
      </c>
      <c r="B120" s="2" t="s">
        <v>232</v>
      </c>
      <c r="C120" s="2" t="s">
        <v>34</v>
      </c>
      <c r="D120" s="2" t="s">
        <v>61</v>
      </c>
      <c r="E120" s="17" t="s">
        <v>475</v>
      </c>
      <c r="F120" s="15">
        <v>18860</v>
      </c>
      <c r="G120" s="16"/>
      <c r="H120" s="12">
        <v>25</v>
      </c>
      <c r="I120" s="12">
        <f t="shared" si="10"/>
        <v>541.28200000000004</v>
      </c>
      <c r="J120" s="12">
        <f t="shared" si="11"/>
        <v>1339.06</v>
      </c>
      <c r="K120" s="10">
        <f t="shared" si="16"/>
        <v>207.46</v>
      </c>
      <c r="L120" s="12">
        <f t="shared" si="12"/>
        <v>573.34400000000005</v>
      </c>
      <c r="M120" s="12">
        <f t="shared" si="13"/>
        <v>1337.174</v>
      </c>
      <c r="N120" s="11"/>
      <c r="O120" s="12">
        <f t="shared" si="14"/>
        <v>3998.32</v>
      </c>
      <c r="P120" s="12">
        <f t="shared" si="17"/>
        <v>1139.6260000000002</v>
      </c>
      <c r="Q120" s="12">
        <f t="shared" si="15"/>
        <v>2883.694</v>
      </c>
      <c r="R120" s="12">
        <f t="shared" si="18"/>
        <v>17720.374</v>
      </c>
      <c r="S120" s="13">
        <v>111</v>
      </c>
    </row>
    <row r="121" spans="1:19" s="14" customFormat="1" ht="33.950000000000003" customHeight="1">
      <c r="A121" s="47">
        <f t="shared" si="19"/>
        <v>117</v>
      </c>
      <c r="B121" s="2" t="s">
        <v>233</v>
      </c>
      <c r="C121" s="2" t="s">
        <v>55</v>
      </c>
      <c r="D121" s="2" t="s">
        <v>47</v>
      </c>
      <c r="E121" s="17" t="s">
        <v>475</v>
      </c>
      <c r="F121" s="18">
        <v>18000</v>
      </c>
      <c r="G121" s="16"/>
      <c r="H121" s="12">
        <v>25</v>
      </c>
      <c r="I121" s="12">
        <f t="shared" si="10"/>
        <v>516.6</v>
      </c>
      <c r="J121" s="12">
        <f t="shared" si="11"/>
        <v>1277.9999999999998</v>
      </c>
      <c r="K121" s="10">
        <f t="shared" si="16"/>
        <v>198.00000000000003</v>
      </c>
      <c r="L121" s="12">
        <f t="shared" si="12"/>
        <v>547.20000000000005</v>
      </c>
      <c r="M121" s="12">
        <f t="shared" si="13"/>
        <v>1276.2</v>
      </c>
      <c r="N121" s="11"/>
      <c r="O121" s="12">
        <f t="shared" si="14"/>
        <v>3816</v>
      </c>
      <c r="P121" s="12">
        <f t="shared" si="17"/>
        <v>1088.8000000000002</v>
      </c>
      <c r="Q121" s="12">
        <f t="shared" si="15"/>
        <v>2752.2</v>
      </c>
      <c r="R121" s="12">
        <f t="shared" si="18"/>
        <v>16911.2</v>
      </c>
      <c r="S121" s="13">
        <v>111</v>
      </c>
    </row>
    <row r="122" spans="1:19" s="14" customFormat="1" ht="33.950000000000003" customHeight="1">
      <c r="A122" s="47">
        <f t="shared" si="19"/>
        <v>118</v>
      </c>
      <c r="B122" s="2" t="s">
        <v>234</v>
      </c>
      <c r="C122" s="2" t="s">
        <v>55</v>
      </c>
      <c r="D122" s="2" t="s">
        <v>204</v>
      </c>
      <c r="E122" s="17" t="s">
        <v>475</v>
      </c>
      <c r="F122" s="15">
        <v>20000</v>
      </c>
      <c r="G122" s="16"/>
      <c r="H122" s="12">
        <v>25</v>
      </c>
      <c r="I122" s="12">
        <f t="shared" si="10"/>
        <v>574</v>
      </c>
      <c r="J122" s="12">
        <f t="shared" si="11"/>
        <v>1419.9999999999998</v>
      </c>
      <c r="K122" s="10">
        <f t="shared" si="16"/>
        <v>220.00000000000003</v>
      </c>
      <c r="L122" s="12">
        <f t="shared" si="12"/>
        <v>608</v>
      </c>
      <c r="M122" s="12">
        <f t="shared" si="13"/>
        <v>1418</v>
      </c>
      <c r="N122" s="11"/>
      <c r="O122" s="12">
        <f t="shared" si="14"/>
        <v>4240</v>
      </c>
      <c r="P122" s="12">
        <f t="shared" si="17"/>
        <v>1207</v>
      </c>
      <c r="Q122" s="12">
        <f t="shared" si="15"/>
        <v>3058</v>
      </c>
      <c r="R122" s="12">
        <f t="shared" si="18"/>
        <v>18793</v>
      </c>
      <c r="S122" s="13">
        <v>111</v>
      </c>
    </row>
    <row r="123" spans="1:19" s="14" customFormat="1" ht="33.950000000000003" customHeight="1">
      <c r="A123" s="47">
        <f t="shared" si="19"/>
        <v>119</v>
      </c>
      <c r="B123" s="2" t="s">
        <v>235</v>
      </c>
      <c r="C123" s="2" t="s">
        <v>63</v>
      </c>
      <c r="D123" s="2" t="s">
        <v>73</v>
      </c>
      <c r="E123" s="17" t="s">
        <v>473</v>
      </c>
      <c r="F123" s="18">
        <v>16350</v>
      </c>
      <c r="G123" s="16"/>
      <c r="H123" s="12">
        <v>25</v>
      </c>
      <c r="I123" s="12">
        <f t="shared" si="10"/>
        <v>469.245</v>
      </c>
      <c r="J123" s="12">
        <f t="shared" si="11"/>
        <v>1160.8499999999999</v>
      </c>
      <c r="K123" s="10">
        <f t="shared" si="16"/>
        <v>179.85000000000002</v>
      </c>
      <c r="L123" s="12">
        <f t="shared" si="12"/>
        <v>497.04</v>
      </c>
      <c r="M123" s="12">
        <f t="shared" si="13"/>
        <v>1159.2150000000001</v>
      </c>
      <c r="N123" s="11"/>
      <c r="O123" s="12">
        <f t="shared" si="14"/>
        <v>3466.2</v>
      </c>
      <c r="P123" s="12">
        <f t="shared" si="17"/>
        <v>991.28500000000008</v>
      </c>
      <c r="Q123" s="12">
        <f t="shared" si="15"/>
        <v>2499.915</v>
      </c>
      <c r="R123" s="12">
        <f t="shared" si="18"/>
        <v>15358.715</v>
      </c>
      <c r="S123" s="13">
        <v>111</v>
      </c>
    </row>
    <row r="124" spans="1:19" s="14" customFormat="1" ht="33.950000000000003" customHeight="1">
      <c r="A124" s="47">
        <f t="shared" si="19"/>
        <v>120</v>
      </c>
      <c r="B124" s="2" t="s">
        <v>236</v>
      </c>
      <c r="C124" s="2" t="s">
        <v>92</v>
      </c>
      <c r="D124" s="2" t="s">
        <v>237</v>
      </c>
      <c r="E124" s="17" t="s">
        <v>473</v>
      </c>
      <c r="F124" s="15">
        <v>22000</v>
      </c>
      <c r="G124" s="16"/>
      <c r="H124" s="12">
        <v>25</v>
      </c>
      <c r="I124" s="12">
        <f t="shared" si="10"/>
        <v>631.4</v>
      </c>
      <c r="J124" s="12">
        <f t="shared" si="11"/>
        <v>1561.9999999999998</v>
      </c>
      <c r="K124" s="10">
        <f t="shared" si="16"/>
        <v>242.00000000000003</v>
      </c>
      <c r="L124" s="12">
        <f t="shared" si="12"/>
        <v>668.8</v>
      </c>
      <c r="M124" s="12">
        <f t="shared" si="13"/>
        <v>1559.8000000000002</v>
      </c>
      <c r="N124" s="11"/>
      <c r="O124" s="12">
        <f t="shared" si="14"/>
        <v>4664</v>
      </c>
      <c r="P124" s="12">
        <f t="shared" si="17"/>
        <v>1325.1999999999998</v>
      </c>
      <c r="Q124" s="12">
        <f t="shared" si="15"/>
        <v>3363.8</v>
      </c>
      <c r="R124" s="12">
        <f t="shared" si="18"/>
        <v>20674.8</v>
      </c>
      <c r="S124" s="13">
        <v>111</v>
      </c>
    </row>
    <row r="125" spans="1:19" s="14" customFormat="1" ht="33.950000000000003" customHeight="1">
      <c r="A125" s="47">
        <f t="shared" si="19"/>
        <v>121</v>
      </c>
      <c r="B125" s="2" t="s">
        <v>238</v>
      </c>
      <c r="C125" s="2" t="s">
        <v>488</v>
      </c>
      <c r="D125" s="2" t="s">
        <v>61</v>
      </c>
      <c r="E125" s="17" t="s">
        <v>475</v>
      </c>
      <c r="F125" s="15">
        <v>22000</v>
      </c>
      <c r="G125" s="16"/>
      <c r="H125" s="12">
        <v>25</v>
      </c>
      <c r="I125" s="12">
        <f t="shared" si="10"/>
        <v>631.4</v>
      </c>
      <c r="J125" s="12">
        <f t="shared" si="11"/>
        <v>1561.9999999999998</v>
      </c>
      <c r="K125" s="10">
        <f t="shared" si="16"/>
        <v>242.00000000000003</v>
      </c>
      <c r="L125" s="12">
        <f t="shared" si="12"/>
        <v>668.8</v>
      </c>
      <c r="M125" s="12">
        <f t="shared" si="13"/>
        <v>1559.8000000000002</v>
      </c>
      <c r="N125" s="11"/>
      <c r="O125" s="12">
        <f t="shared" si="14"/>
        <v>4664</v>
      </c>
      <c r="P125" s="12">
        <f t="shared" si="17"/>
        <v>1325.1999999999998</v>
      </c>
      <c r="Q125" s="12">
        <f t="shared" si="15"/>
        <v>3363.8</v>
      </c>
      <c r="R125" s="12">
        <f t="shared" si="18"/>
        <v>20674.8</v>
      </c>
      <c r="S125" s="13">
        <v>111</v>
      </c>
    </row>
    <row r="126" spans="1:19" s="14" customFormat="1" ht="33.950000000000003" customHeight="1">
      <c r="A126" s="47">
        <f t="shared" si="19"/>
        <v>122</v>
      </c>
      <c r="B126" s="2" t="s">
        <v>239</v>
      </c>
      <c r="C126" s="2" t="s">
        <v>127</v>
      </c>
      <c r="D126" s="2" t="s">
        <v>240</v>
      </c>
      <c r="E126" s="17" t="s">
        <v>476</v>
      </c>
      <c r="F126" s="15">
        <v>89100</v>
      </c>
      <c r="G126" s="16">
        <v>9541.42</v>
      </c>
      <c r="H126" s="12">
        <v>25</v>
      </c>
      <c r="I126" s="12">
        <f t="shared" si="10"/>
        <v>2557.17</v>
      </c>
      <c r="J126" s="12">
        <f t="shared" si="11"/>
        <v>6326.0999999999995</v>
      </c>
      <c r="K126" s="10">
        <f t="shared" si="16"/>
        <v>980.10000000000014</v>
      </c>
      <c r="L126" s="12">
        <f t="shared" si="12"/>
        <v>2708.64</v>
      </c>
      <c r="M126" s="12">
        <f t="shared" si="13"/>
        <v>6317.1900000000005</v>
      </c>
      <c r="N126" s="11"/>
      <c r="O126" s="12">
        <f t="shared" si="14"/>
        <v>18889.2</v>
      </c>
      <c r="P126" s="12">
        <f t="shared" si="17"/>
        <v>14832.23</v>
      </c>
      <c r="Q126" s="12">
        <f t="shared" si="15"/>
        <v>13623.39</v>
      </c>
      <c r="R126" s="12">
        <f t="shared" si="18"/>
        <v>74267.77</v>
      </c>
      <c r="S126" s="13">
        <v>111</v>
      </c>
    </row>
    <row r="127" spans="1:19" s="14" customFormat="1" ht="33.950000000000003" customHeight="1">
      <c r="A127" s="47">
        <f t="shared" si="19"/>
        <v>123</v>
      </c>
      <c r="B127" s="2" t="s">
        <v>241</v>
      </c>
      <c r="C127" s="2" t="s">
        <v>79</v>
      </c>
      <c r="D127" s="2" t="s">
        <v>242</v>
      </c>
      <c r="E127" s="17" t="s">
        <v>475</v>
      </c>
      <c r="F127" s="15">
        <v>17340</v>
      </c>
      <c r="G127" s="16"/>
      <c r="H127" s="12">
        <v>25</v>
      </c>
      <c r="I127" s="12">
        <f t="shared" si="10"/>
        <v>497.65800000000002</v>
      </c>
      <c r="J127" s="12">
        <f t="shared" si="11"/>
        <v>1231.1399999999999</v>
      </c>
      <c r="K127" s="10">
        <f t="shared" si="16"/>
        <v>190.74</v>
      </c>
      <c r="L127" s="12">
        <f t="shared" si="12"/>
        <v>527.13599999999997</v>
      </c>
      <c r="M127" s="12">
        <f t="shared" si="13"/>
        <v>1229.4060000000002</v>
      </c>
      <c r="N127" s="11"/>
      <c r="O127" s="12">
        <f t="shared" si="14"/>
        <v>3676.08</v>
      </c>
      <c r="P127" s="12">
        <f t="shared" si="17"/>
        <v>1049.7939999999999</v>
      </c>
      <c r="Q127" s="12">
        <f t="shared" si="15"/>
        <v>2651.2860000000001</v>
      </c>
      <c r="R127" s="12">
        <f t="shared" si="18"/>
        <v>16290.206</v>
      </c>
      <c r="S127" s="13">
        <v>111</v>
      </c>
    </row>
    <row r="128" spans="1:19" s="14" customFormat="1" ht="33.950000000000003" customHeight="1">
      <c r="A128" s="47">
        <f t="shared" si="19"/>
        <v>124</v>
      </c>
      <c r="B128" s="2" t="s">
        <v>243</v>
      </c>
      <c r="C128" s="2" t="s">
        <v>55</v>
      </c>
      <c r="D128" s="2" t="s">
        <v>147</v>
      </c>
      <c r="E128" s="17" t="s">
        <v>473</v>
      </c>
      <c r="F128" s="15">
        <v>20000</v>
      </c>
      <c r="G128" s="16"/>
      <c r="H128" s="12">
        <v>25</v>
      </c>
      <c r="I128" s="12">
        <f t="shared" ref="I128:I190" si="20">+F128*2.87%</f>
        <v>574</v>
      </c>
      <c r="J128" s="12">
        <f t="shared" ref="J128:J190" si="21">+F128*7.1%</f>
        <v>1419.9999999999998</v>
      </c>
      <c r="K128" s="10">
        <f t="shared" si="16"/>
        <v>220.00000000000003</v>
      </c>
      <c r="L128" s="12">
        <f t="shared" ref="L128:L190" si="22">+F128*3.04%</f>
        <v>608</v>
      </c>
      <c r="M128" s="12">
        <f t="shared" ref="M128:M190" si="23">+F128*7.09%</f>
        <v>1418</v>
      </c>
      <c r="N128" s="11">
        <v>932.76</v>
      </c>
      <c r="O128" s="12">
        <f t="shared" ref="O128:O190" si="24">SUM(I128:N128)</f>
        <v>5172.76</v>
      </c>
      <c r="P128" s="12">
        <f t="shared" si="17"/>
        <v>2139.7600000000002</v>
      </c>
      <c r="Q128" s="12">
        <f t="shared" ref="Q128:Q190" si="25">+J128+K128+M128</f>
        <v>3058</v>
      </c>
      <c r="R128" s="12">
        <f t="shared" si="18"/>
        <v>17860.239999999998</v>
      </c>
      <c r="S128" s="13">
        <v>111</v>
      </c>
    </row>
    <row r="129" spans="1:19" s="14" customFormat="1" ht="33.950000000000003" customHeight="1">
      <c r="A129" s="47">
        <f t="shared" si="19"/>
        <v>125</v>
      </c>
      <c r="B129" s="2" t="s">
        <v>244</v>
      </c>
      <c r="C129" s="2" t="s">
        <v>75</v>
      </c>
      <c r="D129" s="2" t="s">
        <v>242</v>
      </c>
      <c r="E129" s="17" t="s">
        <v>473</v>
      </c>
      <c r="F129" s="15">
        <v>15570</v>
      </c>
      <c r="G129" s="16"/>
      <c r="H129" s="12">
        <v>25</v>
      </c>
      <c r="I129" s="12">
        <f t="shared" si="20"/>
        <v>446.85899999999998</v>
      </c>
      <c r="J129" s="12">
        <f t="shared" si="21"/>
        <v>1105.4699999999998</v>
      </c>
      <c r="K129" s="10">
        <f t="shared" ref="K129:K191" si="26">F129*1.1%</f>
        <v>171.27</v>
      </c>
      <c r="L129" s="12">
        <f t="shared" si="22"/>
        <v>473.32799999999997</v>
      </c>
      <c r="M129" s="12">
        <f t="shared" si="23"/>
        <v>1103.913</v>
      </c>
      <c r="N129" s="11"/>
      <c r="O129" s="12">
        <f t="shared" si="24"/>
        <v>3300.8399999999997</v>
      </c>
      <c r="P129" s="12">
        <f t="shared" si="17"/>
        <v>945.1869999999999</v>
      </c>
      <c r="Q129" s="12">
        <f t="shared" si="25"/>
        <v>2380.6529999999998</v>
      </c>
      <c r="R129" s="12">
        <f t="shared" si="18"/>
        <v>14624.813</v>
      </c>
      <c r="S129" s="13">
        <v>111</v>
      </c>
    </row>
    <row r="130" spans="1:19" s="14" customFormat="1" ht="33.950000000000003" customHeight="1">
      <c r="A130" s="47">
        <f t="shared" ref="A130:A193" si="27">A129+1</f>
        <v>126</v>
      </c>
      <c r="B130" s="2" t="s">
        <v>245</v>
      </c>
      <c r="C130" s="2" t="s">
        <v>75</v>
      </c>
      <c r="D130" s="2" t="s">
        <v>61</v>
      </c>
      <c r="E130" s="17" t="s">
        <v>475</v>
      </c>
      <c r="F130" s="15">
        <v>17000</v>
      </c>
      <c r="G130" s="16"/>
      <c r="H130" s="12">
        <v>25</v>
      </c>
      <c r="I130" s="12">
        <f t="shared" si="20"/>
        <v>487.9</v>
      </c>
      <c r="J130" s="12">
        <f t="shared" si="21"/>
        <v>1207</v>
      </c>
      <c r="K130" s="10">
        <f t="shared" si="26"/>
        <v>187.00000000000003</v>
      </c>
      <c r="L130" s="12">
        <f t="shared" si="22"/>
        <v>516.79999999999995</v>
      </c>
      <c r="M130" s="12">
        <f t="shared" si="23"/>
        <v>1205.3000000000002</v>
      </c>
      <c r="N130" s="11">
        <v>932.76</v>
      </c>
      <c r="O130" s="12">
        <f t="shared" si="24"/>
        <v>4536.76</v>
      </c>
      <c r="P130" s="12">
        <f t="shared" ref="P130:P193" si="28">+G130+H130+I130+L130+N130</f>
        <v>1962.4599999999998</v>
      </c>
      <c r="Q130" s="12">
        <f t="shared" si="25"/>
        <v>2599.3000000000002</v>
      </c>
      <c r="R130" s="12">
        <f t="shared" ref="R130:R193" si="29">+F130-P130</f>
        <v>15037.54</v>
      </c>
      <c r="S130" s="13">
        <v>111</v>
      </c>
    </row>
    <row r="131" spans="1:19" s="14" customFormat="1" ht="33.950000000000003" customHeight="1">
      <c r="A131" s="47">
        <f t="shared" si="27"/>
        <v>127</v>
      </c>
      <c r="B131" s="2" t="s">
        <v>246</v>
      </c>
      <c r="C131" s="2" t="s">
        <v>95</v>
      </c>
      <c r="D131" s="2" t="s">
        <v>35</v>
      </c>
      <c r="E131" s="17" t="s">
        <v>474</v>
      </c>
      <c r="F131" s="15">
        <v>12000</v>
      </c>
      <c r="G131" s="16"/>
      <c r="H131" s="12">
        <v>25</v>
      </c>
      <c r="I131" s="12">
        <f t="shared" si="20"/>
        <v>344.4</v>
      </c>
      <c r="J131" s="12">
        <f t="shared" si="21"/>
        <v>851.99999999999989</v>
      </c>
      <c r="K131" s="10">
        <f t="shared" si="26"/>
        <v>132</v>
      </c>
      <c r="L131" s="12">
        <f t="shared" si="22"/>
        <v>364.8</v>
      </c>
      <c r="M131" s="12">
        <f t="shared" si="23"/>
        <v>850.80000000000007</v>
      </c>
      <c r="N131" s="11"/>
      <c r="O131" s="12">
        <f t="shared" si="24"/>
        <v>2544</v>
      </c>
      <c r="P131" s="12">
        <f t="shared" si="28"/>
        <v>734.2</v>
      </c>
      <c r="Q131" s="12">
        <f t="shared" si="25"/>
        <v>1834.8</v>
      </c>
      <c r="R131" s="12">
        <f t="shared" si="29"/>
        <v>11265.8</v>
      </c>
      <c r="S131" s="13">
        <v>111</v>
      </c>
    </row>
    <row r="132" spans="1:19" s="14" customFormat="1" ht="33.950000000000003" customHeight="1">
      <c r="A132" s="47">
        <f t="shared" si="27"/>
        <v>128</v>
      </c>
      <c r="B132" s="2" t="s">
        <v>247</v>
      </c>
      <c r="C132" s="2" t="s">
        <v>55</v>
      </c>
      <c r="D132" s="2" t="s">
        <v>47</v>
      </c>
      <c r="E132" s="17" t="s">
        <v>473</v>
      </c>
      <c r="F132" s="15">
        <v>22500</v>
      </c>
      <c r="G132" s="16"/>
      <c r="H132" s="12">
        <v>25</v>
      </c>
      <c r="I132" s="12">
        <f t="shared" si="20"/>
        <v>645.75</v>
      </c>
      <c r="J132" s="12">
        <f t="shared" si="21"/>
        <v>1597.4999999999998</v>
      </c>
      <c r="K132" s="10">
        <f t="shared" si="26"/>
        <v>247.50000000000003</v>
      </c>
      <c r="L132" s="12">
        <f t="shared" si="22"/>
        <v>684</v>
      </c>
      <c r="M132" s="12">
        <f t="shared" si="23"/>
        <v>1595.25</v>
      </c>
      <c r="N132" s="11"/>
      <c r="O132" s="12">
        <f t="shared" si="24"/>
        <v>4770</v>
      </c>
      <c r="P132" s="12">
        <f t="shared" si="28"/>
        <v>1354.75</v>
      </c>
      <c r="Q132" s="12">
        <f t="shared" si="25"/>
        <v>3440.25</v>
      </c>
      <c r="R132" s="12">
        <f t="shared" si="29"/>
        <v>21145.25</v>
      </c>
      <c r="S132" s="13">
        <v>111</v>
      </c>
    </row>
    <row r="133" spans="1:19" s="14" customFormat="1" ht="33.950000000000003" customHeight="1">
      <c r="A133" s="47">
        <f t="shared" si="27"/>
        <v>129</v>
      </c>
      <c r="B133" s="2" t="s">
        <v>248</v>
      </c>
      <c r="C133" s="2" t="s">
        <v>249</v>
      </c>
      <c r="D133" s="2" t="s">
        <v>250</v>
      </c>
      <c r="E133" s="17" t="s">
        <v>473</v>
      </c>
      <c r="F133" s="15">
        <v>15000</v>
      </c>
      <c r="G133" s="16"/>
      <c r="H133" s="12">
        <v>25</v>
      </c>
      <c r="I133" s="12">
        <f t="shared" si="20"/>
        <v>430.5</v>
      </c>
      <c r="J133" s="12">
        <f t="shared" si="21"/>
        <v>1065</v>
      </c>
      <c r="K133" s="10">
        <f t="shared" si="26"/>
        <v>165.00000000000003</v>
      </c>
      <c r="L133" s="12">
        <f t="shared" si="22"/>
        <v>456</v>
      </c>
      <c r="M133" s="12">
        <f t="shared" si="23"/>
        <v>1063.5</v>
      </c>
      <c r="N133" s="11"/>
      <c r="O133" s="12">
        <f t="shared" si="24"/>
        <v>3180</v>
      </c>
      <c r="P133" s="12">
        <f t="shared" si="28"/>
        <v>911.5</v>
      </c>
      <c r="Q133" s="12">
        <f t="shared" si="25"/>
        <v>2293.5</v>
      </c>
      <c r="R133" s="12">
        <f t="shared" si="29"/>
        <v>14088.5</v>
      </c>
      <c r="S133" s="13">
        <v>111</v>
      </c>
    </row>
    <row r="134" spans="1:19" s="14" customFormat="1" ht="33.950000000000003" customHeight="1">
      <c r="A134" s="47">
        <f t="shared" si="27"/>
        <v>130</v>
      </c>
      <c r="B134" s="2" t="s">
        <v>251</v>
      </c>
      <c r="C134" s="2" t="s">
        <v>124</v>
      </c>
      <c r="D134" s="2" t="s">
        <v>252</v>
      </c>
      <c r="E134" s="17" t="s">
        <v>473</v>
      </c>
      <c r="F134" s="15">
        <v>24750</v>
      </c>
      <c r="G134" s="16"/>
      <c r="H134" s="12">
        <v>25</v>
      </c>
      <c r="I134" s="12">
        <f t="shared" si="20"/>
        <v>710.32500000000005</v>
      </c>
      <c r="J134" s="12">
        <f t="shared" si="21"/>
        <v>1757.2499999999998</v>
      </c>
      <c r="K134" s="10">
        <f t="shared" si="26"/>
        <v>272.25</v>
      </c>
      <c r="L134" s="12">
        <f t="shared" si="22"/>
        <v>752.4</v>
      </c>
      <c r="M134" s="12">
        <f t="shared" si="23"/>
        <v>1754.7750000000001</v>
      </c>
      <c r="N134" s="11"/>
      <c r="O134" s="12">
        <f t="shared" si="24"/>
        <v>5247</v>
      </c>
      <c r="P134" s="12">
        <f t="shared" si="28"/>
        <v>1487.7249999999999</v>
      </c>
      <c r="Q134" s="12">
        <f t="shared" si="25"/>
        <v>3784.2749999999996</v>
      </c>
      <c r="R134" s="12">
        <f t="shared" si="29"/>
        <v>23262.275000000001</v>
      </c>
      <c r="S134" s="13">
        <v>111</v>
      </c>
    </row>
    <row r="135" spans="1:19" s="14" customFormat="1" ht="33.950000000000003" customHeight="1">
      <c r="A135" s="47">
        <f t="shared" si="27"/>
        <v>131</v>
      </c>
      <c r="B135" s="2" t="s">
        <v>253</v>
      </c>
      <c r="C135" s="2" t="s">
        <v>49</v>
      </c>
      <c r="D135" s="2" t="s">
        <v>231</v>
      </c>
      <c r="E135" s="17" t="s">
        <v>475</v>
      </c>
      <c r="F135" s="15">
        <v>18850</v>
      </c>
      <c r="G135" s="16"/>
      <c r="H135" s="12">
        <v>25</v>
      </c>
      <c r="I135" s="12">
        <f t="shared" si="20"/>
        <v>540.995</v>
      </c>
      <c r="J135" s="12">
        <f t="shared" si="21"/>
        <v>1338.35</v>
      </c>
      <c r="K135" s="10">
        <f t="shared" si="26"/>
        <v>207.35000000000002</v>
      </c>
      <c r="L135" s="12">
        <f t="shared" si="22"/>
        <v>573.04</v>
      </c>
      <c r="M135" s="12">
        <f t="shared" si="23"/>
        <v>1336.4650000000001</v>
      </c>
      <c r="N135" s="11"/>
      <c r="O135" s="12">
        <f t="shared" si="24"/>
        <v>3996.2</v>
      </c>
      <c r="P135" s="12">
        <f t="shared" si="28"/>
        <v>1139.0349999999999</v>
      </c>
      <c r="Q135" s="12">
        <f t="shared" si="25"/>
        <v>2882.165</v>
      </c>
      <c r="R135" s="12">
        <f t="shared" si="29"/>
        <v>17710.965</v>
      </c>
      <c r="S135" s="13">
        <v>111</v>
      </c>
    </row>
    <row r="136" spans="1:19" s="14" customFormat="1" ht="33.950000000000003" customHeight="1">
      <c r="A136" s="47">
        <f t="shared" si="27"/>
        <v>132</v>
      </c>
      <c r="B136" s="2" t="s">
        <v>495</v>
      </c>
      <c r="C136" s="2" t="s">
        <v>58</v>
      </c>
      <c r="D136" s="2" t="s">
        <v>250</v>
      </c>
      <c r="E136" s="17" t="s">
        <v>473</v>
      </c>
      <c r="F136" s="15">
        <v>18000</v>
      </c>
      <c r="G136" s="16"/>
      <c r="H136" s="12">
        <v>25</v>
      </c>
      <c r="I136" s="12">
        <f t="shared" si="20"/>
        <v>516.6</v>
      </c>
      <c r="J136" s="12">
        <f t="shared" si="21"/>
        <v>1277.9999999999998</v>
      </c>
      <c r="K136" s="10">
        <f t="shared" si="26"/>
        <v>198.00000000000003</v>
      </c>
      <c r="L136" s="12">
        <f t="shared" si="22"/>
        <v>547.20000000000005</v>
      </c>
      <c r="M136" s="12">
        <f t="shared" si="23"/>
        <v>1276.2</v>
      </c>
      <c r="N136" s="11"/>
      <c r="O136" s="12">
        <f t="shared" si="24"/>
        <v>3816</v>
      </c>
      <c r="P136" s="12">
        <f t="shared" si="28"/>
        <v>1088.8000000000002</v>
      </c>
      <c r="Q136" s="12">
        <f t="shared" si="25"/>
        <v>2752.2</v>
      </c>
      <c r="R136" s="12">
        <f t="shared" si="29"/>
        <v>16911.2</v>
      </c>
      <c r="S136" s="13">
        <v>111</v>
      </c>
    </row>
    <row r="137" spans="1:19" s="14" customFormat="1" ht="33.950000000000003" customHeight="1">
      <c r="A137" s="47">
        <f t="shared" si="27"/>
        <v>133</v>
      </c>
      <c r="B137" s="2" t="s">
        <v>254</v>
      </c>
      <c r="C137" s="2" t="s">
        <v>79</v>
      </c>
      <c r="D137" s="2" t="s">
        <v>41</v>
      </c>
      <c r="E137" s="17" t="s">
        <v>474</v>
      </c>
      <c r="F137" s="15">
        <v>20500</v>
      </c>
      <c r="G137" s="16"/>
      <c r="H137" s="12">
        <v>25</v>
      </c>
      <c r="I137" s="12">
        <f t="shared" si="20"/>
        <v>588.35</v>
      </c>
      <c r="J137" s="12">
        <f t="shared" si="21"/>
        <v>1455.4999999999998</v>
      </c>
      <c r="K137" s="10">
        <f t="shared" si="26"/>
        <v>225.50000000000003</v>
      </c>
      <c r="L137" s="12">
        <f t="shared" si="22"/>
        <v>623.20000000000005</v>
      </c>
      <c r="M137" s="12">
        <f t="shared" si="23"/>
        <v>1453.45</v>
      </c>
      <c r="N137" s="11"/>
      <c r="O137" s="12">
        <f t="shared" si="24"/>
        <v>4346</v>
      </c>
      <c r="P137" s="12">
        <f t="shared" si="28"/>
        <v>1236.5500000000002</v>
      </c>
      <c r="Q137" s="12">
        <f t="shared" si="25"/>
        <v>3134.45</v>
      </c>
      <c r="R137" s="12">
        <f t="shared" si="29"/>
        <v>19263.45</v>
      </c>
      <c r="S137" s="13">
        <v>111</v>
      </c>
    </row>
    <row r="138" spans="1:19" s="14" customFormat="1" ht="33.950000000000003" customHeight="1">
      <c r="A138" s="47">
        <f t="shared" si="27"/>
        <v>134</v>
      </c>
      <c r="B138" s="2" t="s">
        <v>255</v>
      </c>
      <c r="C138" s="2" t="s">
        <v>124</v>
      </c>
      <c r="D138" s="2" t="s">
        <v>256</v>
      </c>
      <c r="E138" s="17" t="s">
        <v>473</v>
      </c>
      <c r="F138" s="15">
        <v>16000</v>
      </c>
      <c r="G138" s="16"/>
      <c r="H138" s="12">
        <v>25</v>
      </c>
      <c r="I138" s="12">
        <f t="shared" si="20"/>
        <v>459.2</v>
      </c>
      <c r="J138" s="12">
        <f t="shared" si="21"/>
        <v>1136</v>
      </c>
      <c r="K138" s="10">
        <f t="shared" si="26"/>
        <v>176.00000000000003</v>
      </c>
      <c r="L138" s="12">
        <f t="shared" si="22"/>
        <v>486.4</v>
      </c>
      <c r="M138" s="12">
        <f t="shared" si="23"/>
        <v>1134.4000000000001</v>
      </c>
      <c r="N138" s="11"/>
      <c r="O138" s="12">
        <f t="shared" si="24"/>
        <v>3392</v>
      </c>
      <c r="P138" s="12">
        <f t="shared" si="28"/>
        <v>970.59999999999991</v>
      </c>
      <c r="Q138" s="12">
        <f t="shared" si="25"/>
        <v>2446.4</v>
      </c>
      <c r="R138" s="12">
        <f t="shared" si="29"/>
        <v>15029.4</v>
      </c>
      <c r="S138" s="13">
        <v>111</v>
      </c>
    </row>
    <row r="139" spans="1:19" s="14" customFormat="1" ht="33.950000000000003" customHeight="1">
      <c r="A139" s="47">
        <f t="shared" si="27"/>
        <v>135</v>
      </c>
      <c r="B139" s="2" t="s">
        <v>257</v>
      </c>
      <c r="C139" s="2" t="s">
        <v>55</v>
      </c>
      <c r="D139" s="2" t="s">
        <v>489</v>
      </c>
      <c r="E139" s="17" t="s">
        <v>473</v>
      </c>
      <c r="F139" s="18">
        <v>15500</v>
      </c>
      <c r="G139" s="16"/>
      <c r="H139" s="12">
        <v>25</v>
      </c>
      <c r="I139" s="12">
        <f t="shared" si="20"/>
        <v>444.85</v>
      </c>
      <c r="J139" s="12">
        <f t="shared" si="21"/>
        <v>1100.5</v>
      </c>
      <c r="K139" s="10">
        <f t="shared" si="26"/>
        <v>170.50000000000003</v>
      </c>
      <c r="L139" s="12">
        <f t="shared" si="22"/>
        <v>471.2</v>
      </c>
      <c r="M139" s="12">
        <f t="shared" si="23"/>
        <v>1098.95</v>
      </c>
      <c r="N139" s="11"/>
      <c r="O139" s="12">
        <f t="shared" si="24"/>
        <v>3286</v>
      </c>
      <c r="P139" s="12">
        <f t="shared" si="28"/>
        <v>941.05</v>
      </c>
      <c r="Q139" s="12">
        <f t="shared" si="25"/>
        <v>2369.9499999999998</v>
      </c>
      <c r="R139" s="12">
        <f t="shared" si="29"/>
        <v>14558.95</v>
      </c>
      <c r="S139" s="13">
        <v>111</v>
      </c>
    </row>
    <row r="140" spans="1:19" s="14" customFormat="1" ht="33.950000000000003" customHeight="1">
      <c r="A140" s="47">
        <f t="shared" si="27"/>
        <v>136</v>
      </c>
      <c r="B140" s="2" t="s">
        <v>258</v>
      </c>
      <c r="C140" s="2" t="s">
        <v>84</v>
      </c>
      <c r="D140" s="2" t="s">
        <v>73</v>
      </c>
      <c r="E140" s="17" t="s">
        <v>473</v>
      </c>
      <c r="F140" s="15">
        <v>16000</v>
      </c>
      <c r="G140" s="16"/>
      <c r="H140" s="12">
        <v>25</v>
      </c>
      <c r="I140" s="12">
        <f t="shared" si="20"/>
        <v>459.2</v>
      </c>
      <c r="J140" s="12">
        <f t="shared" si="21"/>
        <v>1136</v>
      </c>
      <c r="K140" s="10">
        <f t="shared" si="26"/>
        <v>176.00000000000003</v>
      </c>
      <c r="L140" s="12">
        <f t="shared" si="22"/>
        <v>486.4</v>
      </c>
      <c r="M140" s="12">
        <f t="shared" si="23"/>
        <v>1134.4000000000001</v>
      </c>
      <c r="N140" s="11"/>
      <c r="O140" s="12">
        <f t="shared" si="24"/>
        <v>3392</v>
      </c>
      <c r="P140" s="12">
        <f t="shared" si="28"/>
        <v>970.59999999999991</v>
      </c>
      <c r="Q140" s="12">
        <f t="shared" si="25"/>
        <v>2446.4</v>
      </c>
      <c r="R140" s="12">
        <f t="shared" si="29"/>
        <v>15029.4</v>
      </c>
      <c r="S140" s="13">
        <v>111</v>
      </c>
    </row>
    <row r="141" spans="1:19" s="14" customFormat="1" ht="33.950000000000003" customHeight="1">
      <c r="A141" s="47">
        <f t="shared" si="27"/>
        <v>137</v>
      </c>
      <c r="B141" s="2" t="s">
        <v>259</v>
      </c>
      <c r="C141" s="2" t="s">
        <v>260</v>
      </c>
      <c r="D141" s="2" t="s">
        <v>485</v>
      </c>
      <c r="E141" s="17" t="s">
        <v>473</v>
      </c>
      <c r="F141" s="15">
        <v>79200</v>
      </c>
      <c r="G141" s="16">
        <v>7212.69</v>
      </c>
      <c r="H141" s="12">
        <v>25</v>
      </c>
      <c r="I141" s="12">
        <f t="shared" si="20"/>
        <v>2273.04</v>
      </c>
      <c r="J141" s="12">
        <f t="shared" si="21"/>
        <v>5623.2</v>
      </c>
      <c r="K141" s="10">
        <f t="shared" si="26"/>
        <v>871.2</v>
      </c>
      <c r="L141" s="12">
        <f t="shared" si="22"/>
        <v>2407.6799999999998</v>
      </c>
      <c r="M141" s="12">
        <f t="shared" si="23"/>
        <v>5615.2800000000007</v>
      </c>
      <c r="N141" s="11"/>
      <c r="O141" s="12">
        <f t="shared" si="24"/>
        <v>16790.400000000001</v>
      </c>
      <c r="P141" s="12">
        <f t="shared" si="28"/>
        <v>11918.41</v>
      </c>
      <c r="Q141" s="12">
        <f t="shared" si="25"/>
        <v>12109.68</v>
      </c>
      <c r="R141" s="12">
        <f t="shared" si="29"/>
        <v>67281.59</v>
      </c>
      <c r="S141" s="13">
        <v>111</v>
      </c>
    </row>
    <row r="142" spans="1:19" s="14" customFormat="1" ht="33.950000000000003" customHeight="1">
      <c r="A142" s="47">
        <f t="shared" si="27"/>
        <v>138</v>
      </c>
      <c r="B142" s="2" t="s">
        <v>262</v>
      </c>
      <c r="C142" s="2" t="s">
        <v>263</v>
      </c>
      <c r="D142" s="2" t="s">
        <v>56</v>
      </c>
      <c r="E142" s="17" t="s">
        <v>473</v>
      </c>
      <c r="F142" s="15">
        <v>22500</v>
      </c>
      <c r="G142" s="16"/>
      <c r="H142" s="12">
        <v>25</v>
      </c>
      <c r="I142" s="12">
        <f t="shared" si="20"/>
        <v>645.75</v>
      </c>
      <c r="J142" s="12">
        <f t="shared" si="21"/>
        <v>1597.4999999999998</v>
      </c>
      <c r="K142" s="10">
        <f t="shared" si="26"/>
        <v>247.50000000000003</v>
      </c>
      <c r="L142" s="12">
        <f t="shared" si="22"/>
        <v>684</v>
      </c>
      <c r="M142" s="12">
        <f t="shared" si="23"/>
        <v>1595.25</v>
      </c>
      <c r="N142" s="11"/>
      <c r="O142" s="12">
        <f t="shared" si="24"/>
        <v>4770</v>
      </c>
      <c r="P142" s="12">
        <f t="shared" si="28"/>
        <v>1354.75</v>
      </c>
      <c r="Q142" s="12">
        <f t="shared" si="25"/>
        <v>3440.25</v>
      </c>
      <c r="R142" s="12">
        <f t="shared" si="29"/>
        <v>21145.25</v>
      </c>
      <c r="S142" s="13">
        <v>111</v>
      </c>
    </row>
    <row r="143" spans="1:19" s="14" customFormat="1" ht="33.950000000000003" customHeight="1">
      <c r="A143" s="47">
        <f t="shared" si="27"/>
        <v>139</v>
      </c>
      <c r="B143" s="2" t="s">
        <v>264</v>
      </c>
      <c r="C143" s="2" t="s">
        <v>79</v>
      </c>
      <c r="D143" s="2" t="s">
        <v>41</v>
      </c>
      <c r="E143" s="17" t="s">
        <v>474</v>
      </c>
      <c r="F143" s="15">
        <v>15000</v>
      </c>
      <c r="G143" s="16"/>
      <c r="H143" s="12">
        <v>25</v>
      </c>
      <c r="I143" s="12">
        <f t="shared" si="20"/>
        <v>430.5</v>
      </c>
      <c r="J143" s="12">
        <f t="shared" si="21"/>
        <v>1065</v>
      </c>
      <c r="K143" s="10">
        <f t="shared" si="26"/>
        <v>165.00000000000003</v>
      </c>
      <c r="L143" s="12">
        <f t="shared" si="22"/>
        <v>456</v>
      </c>
      <c r="M143" s="12">
        <f t="shared" si="23"/>
        <v>1063.5</v>
      </c>
      <c r="N143" s="11"/>
      <c r="O143" s="12">
        <f t="shared" si="24"/>
        <v>3180</v>
      </c>
      <c r="P143" s="12">
        <f t="shared" si="28"/>
        <v>911.5</v>
      </c>
      <c r="Q143" s="12">
        <f t="shared" si="25"/>
        <v>2293.5</v>
      </c>
      <c r="R143" s="12">
        <f t="shared" si="29"/>
        <v>14088.5</v>
      </c>
      <c r="S143" s="13">
        <v>111</v>
      </c>
    </row>
    <row r="144" spans="1:19" s="14" customFormat="1" ht="33.950000000000003" customHeight="1">
      <c r="A144" s="47">
        <f t="shared" si="27"/>
        <v>140</v>
      </c>
      <c r="B144" s="2" t="s">
        <v>265</v>
      </c>
      <c r="C144" s="2" t="s">
        <v>55</v>
      </c>
      <c r="D144" s="2" t="s">
        <v>56</v>
      </c>
      <c r="E144" s="17" t="s">
        <v>473</v>
      </c>
      <c r="F144" s="15">
        <v>20000</v>
      </c>
      <c r="G144" s="16"/>
      <c r="H144" s="12">
        <v>25</v>
      </c>
      <c r="I144" s="12">
        <f t="shared" si="20"/>
        <v>574</v>
      </c>
      <c r="J144" s="12">
        <f t="shared" si="21"/>
        <v>1419.9999999999998</v>
      </c>
      <c r="K144" s="10">
        <f t="shared" si="26"/>
        <v>220.00000000000003</v>
      </c>
      <c r="L144" s="12">
        <f t="shared" si="22"/>
        <v>608</v>
      </c>
      <c r="M144" s="12">
        <f t="shared" si="23"/>
        <v>1418</v>
      </c>
      <c r="N144" s="11"/>
      <c r="O144" s="12">
        <f t="shared" si="24"/>
        <v>4240</v>
      </c>
      <c r="P144" s="12">
        <f t="shared" si="28"/>
        <v>1207</v>
      </c>
      <c r="Q144" s="12">
        <f t="shared" si="25"/>
        <v>3058</v>
      </c>
      <c r="R144" s="12">
        <f t="shared" si="29"/>
        <v>18793</v>
      </c>
      <c r="S144" s="13">
        <v>111</v>
      </c>
    </row>
    <row r="145" spans="1:19" s="14" customFormat="1" ht="33.950000000000003" customHeight="1">
      <c r="A145" s="47">
        <f t="shared" si="27"/>
        <v>141</v>
      </c>
      <c r="B145" s="2" t="s">
        <v>266</v>
      </c>
      <c r="C145" s="2" t="s">
        <v>220</v>
      </c>
      <c r="D145" s="2" t="s">
        <v>221</v>
      </c>
      <c r="E145" s="17" t="s">
        <v>475</v>
      </c>
      <c r="F145" s="15">
        <v>22500</v>
      </c>
      <c r="G145" s="16"/>
      <c r="H145" s="12">
        <v>25</v>
      </c>
      <c r="I145" s="12">
        <f t="shared" si="20"/>
        <v>645.75</v>
      </c>
      <c r="J145" s="12">
        <f t="shared" si="21"/>
        <v>1597.4999999999998</v>
      </c>
      <c r="K145" s="10">
        <f t="shared" si="26"/>
        <v>247.50000000000003</v>
      </c>
      <c r="L145" s="12">
        <f t="shared" si="22"/>
        <v>684</v>
      </c>
      <c r="M145" s="12">
        <f t="shared" si="23"/>
        <v>1595.25</v>
      </c>
      <c r="N145" s="11"/>
      <c r="O145" s="12">
        <f t="shared" si="24"/>
        <v>4770</v>
      </c>
      <c r="P145" s="12">
        <f t="shared" si="28"/>
        <v>1354.75</v>
      </c>
      <c r="Q145" s="12">
        <f t="shared" si="25"/>
        <v>3440.25</v>
      </c>
      <c r="R145" s="12">
        <f t="shared" si="29"/>
        <v>21145.25</v>
      </c>
      <c r="S145" s="13">
        <v>111</v>
      </c>
    </row>
    <row r="146" spans="1:19" s="14" customFormat="1" ht="33.950000000000003" customHeight="1">
      <c r="A146" s="47">
        <f t="shared" si="27"/>
        <v>142</v>
      </c>
      <c r="B146" s="2" t="s">
        <v>267</v>
      </c>
      <c r="C146" s="2" t="s">
        <v>127</v>
      </c>
      <c r="D146" s="2" t="s">
        <v>509</v>
      </c>
      <c r="E146" s="17" t="s">
        <v>481</v>
      </c>
      <c r="F146" s="15">
        <v>90000</v>
      </c>
      <c r="G146" s="16">
        <v>9753.1200000000008</v>
      </c>
      <c r="H146" s="12">
        <v>25</v>
      </c>
      <c r="I146" s="12">
        <f t="shared" si="20"/>
        <v>2583</v>
      </c>
      <c r="J146" s="12">
        <f t="shared" si="21"/>
        <v>6389.9999999999991</v>
      </c>
      <c r="K146" s="10">
        <f t="shared" si="26"/>
        <v>990.00000000000011</v>
      </c>
      <c r="L146" s="12">
        <f t="shared" si="22"/>
        <v>2736</v>
      </c>
      <c r="M146" s="12">
        <f t="shared" si="23"/>
        <v>6381</v>
      </c>
      <c r="N146" s="11"/>
      <c r="O146" s="12">
        <f t="shared" si="24"/>
        <v>19080</v>
      </c>
      <c r="P146" s="12">
        <f t="shared" si="28"/>
        <v>15097.12</v>
      </c>
      <c r="Q146" s="12">
        <f t="shared" si="25"/>
        <v>13761</v>
      </c>
      <c r="R146" s="12">
        <f t="shared" si="29"/>
        <v>74902.880000000005</v>
      </c>
      <c r="S146" s="13">
        <v>111</v>
      </c>
    </row>
    <row r="147" spans="1:19" s="14" customFormat="1" ht="33.950000000000003" customHeight="1">
      <c r="A147" s="47">
        <f t="shared" si="27"/>
        <v>143</v>
      </c>
      <c r="B147" s="2" t="s">
        <v>268</v>
      </c>
      <c r="C147" s="2" t="s">
        <v>55</v>
      </c>
      <c r="D147" s="2" t="s">
        <v>56</v>
      </c>
      <c r="E147" s="17" t="s">
        <v>473</v>
      </c>
      <c r="F147" s="15">
        <v>12000</v>
      </c>
      <c r="G147" s="16"/>
      <c r="H147" s="12">
        <v>25</v>
      </c>
      <c r="I147" s="12">
        <f t="shared" si="20"/>
        <v>344.4</v>
      </c>
      <c r="J147" s="12">
        <f t="shared" si="21"/>
        <v>851.99999999999989</v>
      </c>
      <c r="K147" s="10">
        <f t="shared" si="26"/>
        <v>132</v>
      </c>
      <c r="L147" s="12">
        <f t="shared" si="22"/>
        <v>364.8</v>
      </c>
      <c r="M147" s="12">
        <f t="shared" si="23"/>
        <v>850.80000000000007</v>
      </c>
      <c r="N147" s="11"/>
      <c r="O147" s="12">
        <f t="shared" si="24"/>
        <v>2544</v>
      </c>
      <c r="P147" s="12">
        <f t="shared" si="28"/>
        <v>734.2</v>
      </c>
      <c r="Q147" s="12">
        <f t="shared" si="25"/>
        <v>1834.8</v>
      </c>
      <c r="R147" s="12">
        <f t="shared" si="29"/>
        <v>11265.8</v>
      </c>
      <c r="S147" s="13">
        <v>111</v>
      </c>
    </row>
    <row r="148" spans="1:19" s="14" customFormat="1" ht="33.950000000000003" customHeight="1">
      <c r="A148" s="47">
        <f t="shared" si="27"/>
        <v>144</v>
      </c>
      <c r="B148" s="2" t="s">
        <v>269</v>
      </c>
      <c r="C148" s="2" t="s">
        <v>512</v>
      </c>
      <c r="D148" s="2" t="s">
        <v>231</v>
      </c>
      <c r="E148" s="17" t="s">
        <v>473</v>
      </c>
      <c r="F148" s="15">
        <v>24000</v>
      </c>
      <c r="G148" s="16"/>
      <c r="H148" s="12">
        <v>25</v>
      </c>
      <c r="I148" s="12">
        <f t="shared" si="20"/>
        <v>688.8</v>
      </c>
      <c r="J148" s="12">
        <f t="shared" si="21"/>
        <v>1703.9999999999998</v>
      </c>
      <c r="K148" s="10">
        <f t="shared" si="26"/>
        <v>264</v>
      </c>
      <c r="L148" s="12">
        <f t="shared" si="22"/>
        <v>729.6</v>
      </c>
      <c r="M148" s="12">
        <f t="shared" si="23"/>
        <v>1701.6000000000001</v>
      </c>
      <c r="N148" s="11"/>
      <c r="O148" s="12">
        <f t="shared" si="24"/>
        <v>5088</v>
      </c>
      <c r="P148" s="12">
        <f t="shared" si="28"/>
        <v>1443.4</v>
      </c>
      <c r="Q148" s="12">
        <f t="shared" si="25"/>
        <v>3669.6</v>
      </c>
      <c r="R148" s="12">
        <f t="shared" si="29"/>
        <v>22556.6</v>
      </c>
      <c r="S148" s="13">
        <v>111</v>
      </c>
    </row>
    <row r="149" spans="1:19" s="14" customFormat="1" ht="33.950000000000003" customHeight="1">
      <c r="A149" s="47">
        <f t="shared" si="27"/>
        <v>145</v>
      </c>
      <c r="B149" s="2" t="s">
        <v>270</v>
      </c>
      <c r="C149" s="2" t="s">
        <v>79</v>
      </c>
      <c r="D149" s="2" t="s">
        <v>271</v>
      </c>
      <c r="E149" s="17" t="s">
        <v>474</v>
      </c>
      <c r="F149" s="15">
        <v>17460</v>
      </c>
      <c r="G149" s="16"/>
      <c r="H149" s="12">
        <v>25</v>
      </c>
      <c r="I149" s="12">
        <f t="shared" si="20"/>
        <v>501.10199999999998</v>
      </c>
      <c r="J149" s="12">
        <f t="shared" si="21"/>
        <v>1239.6599999999999</v>
      </c>
      <c r="K149" s="10">
        <f t="shared" si="26"/>
        <v>192.06000000000003</v>
      </c>
      <c r="L149" s="12">
        <f t="shared" si="22"/>
        <v>530.78399999999999</v>
      </c>
      <c r="M149" s="12">
        <f t="shared" si="23"/>
        <v>1237.914</v>
      </c>
      <c r="N149" s="11"/>
      <c r="O149" s="12">
        <f t="shared" si="24"/>
        <v>3701.5199999999995</v>
      </c>
      <c r="P149" s="12">
        <f t="shared" si="28"/>
        <v>1056.886</v>
      </c>
      <c r="Q149" s="12">
        <f t="shared" si="25"/>
        <v>2669.634</v>
      </c>
      <c r="R149" s="12">
        <f t="shared" si="29"/>
        <v>16403.114000000001</v>
      </c>
      <c r="S149" s="13">
        <v>111</v>
      </c>
    </row>
    <row r="150" spans="1:19" s="14" customFormat="1" ht="33.950000000000003" customHeight="1">
      <c r="A150" s="47">
        <f t="shared" si="27"/>
        <v>146</v>
      </c>
      <c r="B150" s="8" t="s">
        <v>272</v>
      </c>
      <c r="C150" s="8" t="s">
        <v>40</v>
      </c>
      <c r="D150" s="8" t="s">
        <v>508</v>
      </c>
      <c r="E150" s="9" t="s">
        <v>473</v>
      </c>
      <c r="F150" s="10">
        <v>20000</v>
      </c>
      <c r="G150" s="11"/>
      <c r="H150" s="12">
        <v>25</v>
      </c>
      <c r="I150" s="12">
        <f t="shared" si="20"/>
        <v>574</v>
      </c>
      <c r="J150" s="12">
        <f t="shared" si="21"/>
        <v>1419.9999999999998</v>
      </c>
      <c r="K150" s="10">
        <f t="shared" si="26"/>
        <v>220.00000000000003</v>
      </c>
      <c r="L150" s="12">
        <f t="shared" si="22"/>
        <v>608</v>
      </c>
      <c r="M150" s="12">
        <f t="shared" si="23"/>
        <v>1418</v>
      </c>
      <c r="N150" s="11"/>
      <c r="O150" s="12">
        <f t="shared" si="24"/>
        <v>4240</v>
      </c>
      <c r="P150" s="12">
        <f t="shared" si="28"/>
        <v>1207</v>
      </c>
      <c r="Q150" s="12">
        <f t="shared" si="25"/>
        <v>3058</v>
      </c>
      <c r="R150" s="12">
        <f t="shared" si="29"/>
        <v>18793</v>
      </c>
      <c r="S150" s="13">
        <v>111</v>
      </c>
    </row>
    <row r="151" spans="1:19" s="14" customFormat="1" ht="33.950000000000003" customHeight="1">
      <c r="A151" s="47">
        <f t="shared" si="27"/>
        <v>147</v>
      </c>
      <c r="B151" s="8" t="s">
        <v>273</v>
      </c>
      <c r="C151" s="8" t="s">
        <v>274</v>
      </c>
      <c r="D151" s="8" t="s">
        <v>275</v>
      </c>
      <c r="E151" s="9" t="s">
        <v>476</v>
      </c>
      <c r="F151" s="10">
        <v>99000</v>
      </c>
      <c r="G151" s="11">
        <v>11870.14</v>
      </c>
      <c r="H151" s="12">
        <v>25</v>
      </c>
      <c r="I151" s="12">
        <f t="shared" si="20"/>
        <v>2841.3</v>
      </c>
      <c r="J151" s="12">
        <f t="shared" si="21"/>
        <v>7028.9999999999991</v>
      </c>
      <c r="K151" s="10">
        <f t="shared" si="26"/>
        <v>1089</v>
      </c>
      <c r="L151" s="12">
        <f t="shared" si="22"/>
        <v>3009.6</v>
      </c>
      <c r="M151" s="12">
        <f t="shared" si="23"/>
        <v>7019.1</v>
      </c>
      <c r="N151" s="11"/>
      <c r="O151" s="12">
        <f t="shared" si="24"/>
        <v>20988</v>
      </c>
      <c r="P151" s="12">
        <f t="shared" si="28"/>
        <v>17746.039999999997</v>
      </c>
      <c r="Q151" s="12">
        <f t="shared" si="25"/>
        <v>15137.099999999999</v>
      </c>
      <c r="R151" s="12">
        <f t="shared" si="29"/>
        <v>81253.960000000006</v>
      </c>
      <c r="S151" s="13">
        <v>111</v>
      </c>
    </row>
    <row r="152" spans="1:19" s="14" customFormat="1" ht="33.950000000000003" customHeight="1">
      <c r="A152" s="47">
        <f t="shared" si="27"/>
        <v>148</v>
      </c>
      <c r="B152" s="8" t="s">
        <v>276</v>
      </c>
      <c r="C152" s="8" t="s">
        <v>274</v>
      </c>
      <c r="D152" s="8" t="s">
        <v>513</v>
      </c>
      <c r="E152" s="9" t="s">
        <v>476</v>
      </c>
      <c r="F152" s="10">
        <v>99000</v>
      </c>
      <c r="G152" s="11">
        <v>11870.14</v>
      </c>
      <c r="H152" s="12">
        <v>25</v>
      </c>
      <c r="I152" s="12">
        <f t="shared" si="20"/>
        <v>2841.3</v>
      </c>
      <c r="J152" s="12">
        <f t="shared" si="21"/>
        <v>7028.9999999999991</v>
      </c>
      <c r="K152" s="10">
        <f t="shared" si="26"/>
        <v>1089</v>
      </c>
      <c r="L152" s="12">
        <f t="shared" si="22"/>
        <v>3009.6</v>
      </c>
      <c r="M152" s="12">
        <f t="shared" si="23"/>
        <v>7019.1</v>
      </c>
      <c r="N152" s="11"/>
      <c r="O152" s="12">
        <f t="shared" si="24"/>
        <v>20988</v>
      </c>
      <c r="P152" s="12">
        <f t="shared" si="28"/>
        <v>17746.039999999997</v>
      </c>
      <c r="Q152" s="12">
        <f t="shared" si="25"/>
        <v>15137.099999999999</v>
      </c>
      <c r="R152" s="12">
        <f t="shared" si="29"/>
        <v>81253.960000000006</v>
      </c>
      <c r="S152" s="13">
        <v>111</v>
      </c>
    </row>
    <row r="153" spans="1:19" s="14" customFormat="1" ht="33.950000000000003" customHeight="1">
      <c r="A153" s="47">
        <f t="shared" si="27"/>
        <v>149</v>
      </c>
      <c r="B153" s="2" t="s">
        <v>277</v>
      </c>
      <c r="C153" s="2" t="s">
        <v>95</v>
      </c>
      <c r="D153" s="2" t="s">
        <v>35</v>
      </c>
      <c r="E153" s="17" t="s">
        <v>474</v>
      </c>
      <c r="F153" s="15">
        <v>12000</v>
      </c>
      <c r="G153" s="16"/>
      <c r="H153" s="12">
        <v>25</v>
      </c>
      <c r="I153" s="12">
        <f t="shared" si="20"/>
        <v>344.4</v>
      </c>
      <c r="J153" s="12">
        <f t="shared" si="21"/>
        <v>851.99999999999989</v>
      </c>
      <c r="K153" s="10">
        <f t="shared" si="26"/>
        <v>132</v>
      </c>
      <c r="L153" s="12">
        <f t="shared" si="22"/>
        <v>364.8</v>
      </c>
      <c r="M153" s="12">
        <f t="shared" si="23"/>
        <v>850.80000000000007</v>
      </c>
      <c r="N153" s="11"/>
      <c r="O153" s="12">
        <f t="shared" si="24"/>
        <v>2544</v>
      </c>
      <c r="P153" s="12">
        <f t="shared" si="28"/>
        <v>734.2</v>
      </c>
      <c r="Q153" s="12">
        <f t="shared" si="25"/>
        <v>1834.8</v>
      </c>
      <c r="R153" s="12">
        <f t="shared" si="29"/>
        <v>11265.8</v>
      </c>
      <c r="S153" s="13">
        <v>111</v>
      </c>
    </row>
    <row r="154" spans="1:19" s="14" customFormat="1" ht="33.950000000000003" customHeight="1">
      <c r="A154" s="47">
        <f t="shared" si="27"/>
        <v>150</v>
      </c>
      <c r="B154" s="2" t="s">
        <v>278</v>
      </c>
      <c r="C154" s="2" t="s">
        <v>151</v>
      </c>
      <c r="D154" s="2" t="s">
        <v>47</v>
      </c>
      <c r="E154" s="17" t="s">
        <v>473</v>
      </c>
      <c r="F154" s="15">
        <v>57600</v>
      </c>
      <c r="G154" s="16"/>
      <c r="H154" s="12">
        <v>25</v>
      </c>
      <c r="I154" s="12">
        <f t="shared" si="20"/>
        <v>1653.12</v>
      </c>
      <c r="J154" s="12">
        <f t="shared" si="21"/>
        <v>4089.5999999999995</v>
      </c>
      <c r="K154" s="10">
        <f t="shared" si="26"/>
        <v>633.6</v>
      </c>
      <c r="L154" s="12">
        <f t="shared" si="22"/>
        <v>1751.04</v>
      </c>
      <c r="M154" s="12">
        <f t="shared" si="23"/>
        <v>4083.84</v>
      </c>
      <c r="N154" s="11"/>
      <c r="O154" s="12">
        <f t="shared" si="24"/>
        <v>12211.2</v>
      </c>
      <c r="P154" s="12">
        <f t="shared" si="28"/>
        <v>3429.16</v>
      </c>
      <c r="Q154" s="12">
        <f t="shared" si="25"/>
        <v>8807.0400000000009</v>
      </c>
      <c r="R154" s="12">
        <f t="shared" si="29"/>
        <v>54170.84</v>
      </c>
      <c r="S154" s="13">
        <v>111</v>
      </c>
    </row>
    <row r="155" spans="1:19" s="14" customFormat="1" ht="33.950000000000003" customHeight="1">
      <c r="A155" s="47">
        <f t="shared" si="27"/>
        <v>151</v>
      </c>
      <c r="B155" s="2" t="s">
        <v>279</v>
      </c>
      <c r="C155" s="2" t="s">
        <v>158</v>
      </c>
      <c r="D155" s="2" t="s">
        <v>280</v>
      </c>
      <c r="E155" s="17" t="s">
        <v>475</v>
      </c>
      <c r="F155" s="15">
        <v>79200</v>
      </c>
      <c r="G155" s="16">
        <v>7212.69</v>
      </c>
      <c r="H155" s="12">
        <v>25</v>
      </c>
      <c r="I155" s="12">
        <f t="shared" si="20"/>
        <v>2273.04</v>
      </c>
      <c r="J155" s="12">
        <f t="shared" si="21"/>
        <v>5623.2</v>
      </c>
      <c r="K155" s="10">
        <f t="shared" si="26"/>
        <v>871.2</v>
      </c>
      <c r="L155" s="12">
        <f t="shared" si="22"/>
        <v>2407.6799999999998</v>
      </c>
      <c r="M155" s="12">
        <f t="shared" si="23"/>
        <v>5615.2800000000007</v>
      </c>
      <c r="N155" s="11"/>
      <c r="O155" s="12">
        <f t="shared" si="24"/>
        <v>16790.400000000001</v>
      </c>
      <c r="P155" s="12">
        <f t="shared" si="28"/>
        <v>11918.41</v>
      </c>
      <c r="Q155" s="12">
        <f t="shared" si="25"/>
        <v>12109.68</v>
      </c>
      <c r="R155" s="12">
        <f t="shared" si="29"/>
        <v>67281.59</v>
      </c>
      <c r="S155" s="13">
        <v>111</v>
      </c>
    </row>
    <row r="156" spans="1:19" s="14" customFormat="1" ht="33.950000000000003" customHeight="1">
      <c r="A156" s="47">
        <f t="shared" si="27"/>
        <v>152</v>
      </c>
      <c r="B156" s="2" t="s">
        <v>281</v>
      </c>
      <c r="C156" s="2" t="s">
        <v>52</v>
      </c>
      <c r="D156" s="2" t="s">
        <v>190</v>
      </c>
      <c r="E156" s="17" t="s">
        <v>473</v>
      </c>
      <c r="F156" s="15">
        <v>18000</v>
      </c>
      <c r="G156" s="16"/>
      <c r="H156" s="12">
        <v>25</v>
      </c>
      <c r="I156" s="12">
        <f t="shared" si="20"/>
        <v>516.6</v>
      </c>
      <c r="J156" s="12">
        <f t="shared" si="21"/>
        <v>1277.9999999999998</v>
      </c>
      <c r="K156" s="10">
        <f t="shared" si="26"/>
        <v>198.00000000000003</v>
      </c>
      <c r="L156" s="12">
        <f t="shared" si="22"/>
        <v>547.20000000000005</v>
      </c>
      <c r="M156" s="12">
        <f t="shared" si="23"/>
        <v>1276.2</v>
      </c>
      <c r="N156" s="11"/>
      <c r="O156" s="12">
        <f t="shared" si="24"/>
        <v>3816</v>
      </c>
      <c r="P156" s="12">
        <f t="shared" si="28"/>
        <v>1088.8000000000002</v>
      </c>
      <c r="Q156" s="12">
        <f t="shared" si="25"/>
        <v>2752.2</v>
      </c>
      <c r="R156" s="12">
        <f t="shared" si="29"/>
        <v>16911.2</v>
      </c>
      <c r="S156" s="13">
        <v>111</v>
      </c>
    </row>
    <row r="157" spans="1:19" s="14" customFormat="1" ht="33.950000000000003" customHeight="1">
      <c r="A157" s="47">
        <f t="shared" si="27"/>
        <v>153</v>
      </c>
      <c r="B157" s="2" t="s">
        <v>282</v>
      </c>
      <c r="C157" s="2" t="s">
        <v>49</v>
      </c>
      <c r="D157" s="2" t="s">
        <v>191</v>
      </c>
      <c r="E157" s="17" t="s">
        <v>473</v>
      </c>
      <c r="F157" s="15">
        <v>10000</v>
      </c>
      <c r="G157" s="16"/>
      <c r="H157" s="12">
        <v>25</v>
      </c>
      <c r="I157" s="12">
        <f t="shared" si="20"/>
        <v>287</v>
      </c>
      <c r="J157" s="12">
        <f t="shared" si="21"/>
        <v>709.99999999999989</v>
      </c>
      <c r="K157" s="10">
        <f t="shared" si="26"/>
        <v>110.00000000000001</v>
      </c>
      <c r="L157" s="12">
        <f t="shared" si="22"/>
        <v>304</v>
      </c>
      <c r="M157" s="12">
        <f t="shared" si="23"/>
        <v>709</v>
      </c>
      <c r="N157" s="11"/>
      <c r="O157" s="12">
        <f t="shared" si="24"/>
        <v>2120</v>
      </c>
      <c r="P157" s="12">
        <f t="shared" si="28"/>
        <v>616</v>
      </c>
      <c r="Q157" s="12">
        <f t="shared" si="25"/>
        <v>1529</v>
      </c>
      <c r="R157" s="12">
        <f t="shared" si="29"/>
        <v>9384</v>
      </c>
      <c r="S157" s="13">
        <v>111</v>
      </c>
    </row>
    <row r="158" spans="1:19" s="14" customFormat="1" ht="33.950000000000003" customHeight="1">
      <c r="A158" s="47">
        <f t="shared" si="27"/>
        <v>154</v>
      </c>
      <c r="B158" s="8" t="s">
        <v>283</v>
      </c>
      <c r="C158" s="8" t="s">
        <v>151</v>
      </c>
      <c r="D158" s="8" t="s">
        <v>61</v>
      </c>
      <c r="E158" s="9" t="s">
        <v>473</v>
      </c>
      <c r="F158" s="10">
        <v>20000</v>
      </c>
      <c r="G158" s="11"/>
      <c r="H158" s="12">
        <v>25</v>
      </c>
      <c r="I158" s="12">
        <f t="shared" si="20"/>
        <v>574</v>
      </c>
      <c r="J158" s="12">
        <f t="shared" si="21"/>
        <v>1419.9999999999998</v>
      </c>
      <c r="K158" s="10">
        <f t="shared" si="26"/>
        <v>220.00000000000003</v>
      </c>
      <c r="L158" s="12">
        <f t="shared" si="22"/>
        <v>608</v>
      </c>
      <c r="M158" s="12">
        <f t="shared" si="23"/>
        <v>1418</v>
      </c>
      <c r="N158" s="11"/>
      <c r="O158" s="12">
        <f t="shared" si="24"/>
        <v>4240</v>
      </c>
      <c r="P158" s="12">
        <f t="shared" si="28"/>
        <v>1207</v>
      </c>
      <c r="Q158" s="12">
        <f t="shared" si="25"/>
        <v>3058</v>
      </c>
      <c r="R158" s="12">
        <f t="shared" si="29"/>
        <v>18793</v>
      </c>
      <c r="S158" s="13">
        <v>111</v>
      </c>
    </row>
    <row r="159" spans="1:19" s="14" customFormat="1" ht="33.950000000000003" customHeight="1">
      <c r="A159" s="47">
        <f t="shared" si="27"/>
        <v>155</v>
      </c>
      <c r="B159" s="2" t="s">
        <v>284</v>
      </c>
      <c r="C159" s="2" t="s">
        <v>95</v>
      </c>
      <c r="D159" s="2" t="s">
        <v>35</v>
      </c>
      <c r="E159" s="17" t="s">
        <v>474</v>
      </c>
      <c r="F159" s="15">
        <v>12000</v>
      </c>
      <c r="G159" s="16"/>
      <c r="H159" s="12">
        <v>25</v>
      </c>
      <c r="I159" s="12">
        <f t="shared" si="20"/>
        <v>344.4</v>
      </c>
      <c r="J159" s="12">
        <f t="shared" si="21"/>
        <v>851.99999999999989</v>
      </c>
      <c r="K159" s="10">
        <f t="shared" si="26"/>
        <v>132</v>
      </c>
      <c r="L159" s="12">
        <f t="shared" si="22"/>
        <v>364.8</v>
      </c>
      <c r="M159" s="12">
        <f t="shared" si="23"/>
        <v>850.80000000000007</v>
      </c>
      <c r="N159" s="11"/>
      <c r="O159" s="12">
        <f t="shared" si="24"/>
        <v>2544</v>
      </c>
      <c r="P159" s="12">
        <f t="shared" si="28"/>
        <v>734.2</v>
      </c>
      <c r="Q159" s="12">
        <f t="shared" si="25"/>
        <v>1834.8</v>
      </c>
      <c r="R159" s="12">
        <f t="shared" si="29"/>
        <v>11265.8</v>
      </c>
      <c r="S159" s="13">
        <v>111</v>
      </c>
    </row>
    <row r="160" spans="1:19" s="14" customFormat="1" ht="33.950000000000003" customHeight="1">
      <c r="A160" s="47">
        <f t="shared" si="27"/>
        <v>156</v>
      </c>
      <c r="B160" s="2" t="s">
        <v>285</v>
      </c>
      <c r="C160" s="2" t="s">
        <v>220</v>
      </c>
      <c r="D160" s="2" t="s">
        <v>177</v>
      </c>
      <c r="E160" s="17" t="s">
        <v>473</v>
      </c>
      <c r="F160" s="15">
        <v>18000</v>
      </c>
      <c r="G160" s="16"/>
      <c r="H160" s="12">
        <v>25</v>
      </c>
      <c r="I160" s="12">
        <f t="shared" si="20"/>
        <v>516.6</v>
      </c>
      <c r="J160" s="12">
        <f t="shared" si="21"/>
        <v>1277.9999999999998</v>
      </c>
      <c r="K160" s="10">
        <f t="shared" si="26"/>
        <v>198.00000000000003</v>
      </c>
      <c r="L160" s="12">
        <f t="shared" si="22"/>
        <v>547.20000000000005</v>
      </c>
      <c r="M160" s="12">
        <f t="shared" si="23"/>
        <v>1276.2</v>
      </c>
      <c r="N160" s="11"/>
      <c r="O160" s="12">
        <f t="shared" si="24"/>
        <v>3816</v>
      </c>
      <c r="P160" s="12">
        <f t="shared" si="28"/>
        <v>1088.8000000000002</v>
      </c>
      <c r="Q160" s="12">
        <f t="shared" si="25"/>
        <v>2752.2</v>
      </c>
      <c r="R160" s="12">
        <f t="shared" si="29"/>
        <v>16911.2</v>
      </c>
      <c r="S160" s="13">
        <v>111</v>
      </c>
    </row>
    <row r="161" spans="1:19" s="14" customFormat="1" ht="33.950000000000003" customHeight="1">
      <c r="A161" s="47">
        <f t="shared" si="27"/>
        <v>157</v>
      </c>
      <c r="B161" s="2" t="s">
        <v>286</v>
      </c>
      <c r="C161" s="2" t="s">
        <v>68</v>
      </c>
      <c r="D161" s="2" t="s">
        <v>287</v>
      </c>
      <c r="E161" s="17" t="s">
        <v>475</v>
      </c>
      <c r="F161" s="15">
        <v>37000</v>
      </c>
      <c r="G161" s="16">
        <v>19.25</v>
      </c>
      <c r="H161" s="12">
        <v>25</v>
      </c>
      <c r="I161" s="12">
        <f t="shared" si="20"/>
        <v>1061.9000000000001</v>
      </c>
      <c r="J161" s="12">
        <f t="shared" si="21"/>
        <v>2626.9999999999995</v>
      </c>
      <c r="K161" s="10">
        <f t="shared" si="26"/>
        <v>407.00000000000006</v>
      </c>
      <c r="L161" s="12">
        <f t="shared" si="22"/>
        <v>1124.8</v>
      </c>
      <c r="M161" s="12">
        <f t="shared" si="23"/>
        <v>2623.3</v>
      </c>
      <c r="N161" s="11"/>
      <c r="O161" s="12">
        <f t="shared" si="24"/>
        <v>7844</v>
      </c>
      <c r="P161" s="12">
        <f t="shared" si="28"/>
        <v>2230.9499999999998</v>
      </c>
      <c r="Q161" s="12">
        <f t="shared" si="25"/>
        <v>5657.2999999999993</v>
      </c>
      <c r="R161" s="12">
        <f t="shared" si="29"/>
        <v>34769.050000000003</v>
      </c>
      <c r="S161" s="13">
        <v>111</v>
      </c>
    </row>
    <row r="162" spans="1:19" s="14" customFormat="1" ht="33.950000000000003" customHeight="1">
      <c r="A162" s="47">
        <f t="shared" si="27"/>
        <v>158</v>
      </c>
      <c r="B162" s="2" t="s">
        <v>288</v>
      </c>
      <c r="C162" s="2" t="s">
        <v>79</v>
      </c>
      <c r="D162" s="2" t="s">
        <v>41</v>
      </c>
      <c r="E162" s="17" t="s">
        <v>474</v>
      </c>
      <c r="F162" s="15">
        <v>16350</v>
      </c>
      <c r="G162" s="16"/>
      <c r="H162" s="12">
        <v>25</v>
      </c>
      <c r="I162" s="12">
        <f t="shared" si="20"/>
        <v>469.245</v>
      </c>
      <c r="J162" s="12">
        <f t="shared" si="21"/>
        <v>1160.8499999999999</v>
      </c>
      <c r="K162" s="10">
        <f t="shared" si="26"/>
        <v>179.85000000000002</v>
      </c>
      <c r="L162" s="12">
        <f t="shared" si="22"/>
        <v>497.04</v>
      </c>
      <c r="M162" s="12">
        <f t="shared" si="23"/>
        <v>1159.2150000000001</v>
      </c>
      <c r="N162" s="11">
        <v>1865.32</v>
      </c>
      <c r="O162" s="12">
        <f t="shared" si="24"/>
        <v>5331.5199999999995</v>
      </c>
      <c r="P162" s="12">
        <f t="shared" si="28"/>
        <v>2856.605</v>
      </c>
      <c r="Q162" s="12">
        <f t="shared" si="25"/>
        <v>2499.915</v>
      </c>
      <c r="R162" s="12">
        <f t="shared" si="29"/>
        <v>13493.395</v>
      </c>
      <c r="S162" s="13">
        <v>111</v>
      </c>
    </row>
    <row r="163" spans="1:19" s="14" customFormat="1" ht="33.950000000000003" customHeight="1">
      <c r="A163" s="47">
        <f t="shared" si="27"/>
        <v>159</v>
      </c>
      <c r="B163" s="2" t="s">
        <v>289</v>
      </c>
      <c r="C163" s="2" t="s">
        <v>49</v>
      </c>
      <c r="D163" s="2" t="s">
        <v>290</v>
      </c>
      <c r="E163" s="17" t="s">
        <v>473</v>
      </c>
      <c r="F163" s="18">
        <v>30000</v>
      </c>
      <c r="G163" s="16"/>
      <c r="H163" s="12">
        <v>25</v>
      </c>
      <c r="I163" s="12">
        <f t="shared" si="20"/>
        <v>861</v>
      </c>
      <c r="J163" s="12">
        <f t="shared" si="21"/>
        <v>2130</v>
      </c>
      <c r="K163" s="10">
        <f t="shared" si="26"/>
        <v>330.00000000000006</v>
      </c>
      <c r="L163" s="12">
        <f t="shared" si="22"/>
        <v>912</v>
      </c>
      <c r="M163" s="12">
        <f t="shared" si="23"/>
        <v>2127</v>
      </c>
      <c r="N163" s="11"/>
      <c r="O163" s="12">
        <f t="shared" si="24"/>
        <v>6360</v>
      </c>
      <c r="P163" s="12">
        <f t="shared" si="28"/>
        <v>1798</v>
      </c>
      <c r="Q163" s="12">
        <f t="shared" si="25"/>
        <v>4587</v>
      </c>
      <c r="R163" s="12">
        <f t="shared" si="29"/>
        <v>28202</v>
      </c>
      <c r="S163" s="13">
        <v>111</v>
      </c>
    </row>
    <row r="164" spans="1:19" s="14" customFormat="1" ht="33.950000000000003" customHeight="1">
      <c r="A164" s="47">
        <f t="shared" si="27"/>
        <v>160</v>
      </c>
      <c r="B164" s="2" t="s">
        <v>291</v>
      </c>
      <c r="C164" s="2" t="s">
        <v>55</v>
      </c>
      <c r="D164" s="2" t="s">
        <v>177</v>
      </c>
      <c r="E164" s="17" t="s">
        <v>473</v>
      </c>
      <c r="F164" s="15">
        <v>22500</v>
      </c>
      <c r="G164" s="16"/>
      <c r="H164" s="12">
        <v>25</v>
      </c>
      <c r="I164" s="12">
        <f t="shared" si="20"/>
        <v>645.75</v>
      </c>
      <c r="J164" s="12">
        <f t="shared" si="21"/>
        <v>1597.4999999999998</v>
      </c>
      <c r="K164" s="10">
        <f t="shared" si="26"/>
        <v>247.50000000000003</v>
      </c>
      <c r="L164" s="12">
        <f t="shared" si="22"/>
        <v>684</v>
      </c>
      <c r="M164" s="12">
        <f t="shared" si="23"/>
        <v>1595.25</v>
      </c>
      <c r="N164" s="11">
        <v>932.76</v>
      </c>
      <c r="O164" s="12">
        <f t="shared" si="24"/>
        <v>5702.76</v>
      </c>
      <c r="P164" s="12">
        <f t="shared" si="28"/>
        <v>2287.5100000000002</v>
      </c>
      <c r="Q164" s="12">
        <f t="shared" si="25"/>
        <v>3440.25</v>
      </c>
      <c r="R164" s="12">
        <f t="shared" si="29"/>
        <v>20212.489999999998</v>
      </c>
      <c r="S164" s="13">
        <v>111</v>
      </c>
    </row>
    <row r="165" spans="1:19" s="14" customFormat="1" ht="33.950000000000003" customHeight="1">
      <c r="A165" s="47">
        <f t="shared" si="27"/>
        <v>161</v>
      </c>
      <c r="B165" s="2" t="s">
        <v>292</v>
      </c>
      <c r="C165" s="2" t="s">
        <v>75</v>
      </c>
      <c r="D165" s="2" t="s">
        <v>76</v>
      </c>
      <c r="E165" s="17" t="s">
        <v>474</v>
      </c>
      <c r="F165" s="15">
        <v>15840</v>
      </c>
      <c r="G165" s="16"/>
      <c r="H165" s="12">
        <v>25</v>
      </c>
      <c r="I165" s="12">
        <f t="shared" si="20"/>
        <v>454.608</v>
      </c>
      <c r="J165" s="12">
        <f t="shared" si="21"/>
        <v>1124.6399999999999</v>
      </c>
      <c r="K165" s="10">
        <f t="shared" si="26"/>
        <v>174.24</v>
      </c>
      <c r="L165" s="12">
        <f t="shared" si="22"/>
        <v>481.536</v>
      </c>
      <c r="M165" s="12">
        <f t="shared" si="23"/>
        <v>1123.056</v>
      </c>
      <c r="N165" s="11"/>
      <c r="O165" s="12">
        <f t="shared" si="24"/>
        <v>3358.08</v>
      </c>
      <c r="P165" s="12">
        <f t="shared" si="28"/>
        <v>961.14400000000001</v>
      </c>
      <c r="Q165" s="12">
        <f t="shared" si="25"/>
        <v>2421.9359999999997</v>
      </c>
      <c r="R165" s="12">
        <f t="shared" si="29"/>
        <v>14878.856</v>
      </c>
      <c r="S165" s="13">
        <v>111</v>
      </c>
    </row>
    <row r="166" spans="1:19" s="14" customFormat="1" ht="33.950000000000003" customHeight="1">
      <c r="A166" s="47">
        <f t="shared" si="27"/>
        <v>162</v>
      </c>
      <c r="B166" s="2" t="s">
        <v>293</v>
      </c>
      <c r="C166" s="2" t="s">
        <v>95</v>
      </c>
      <c r="D166" s="2" t="s">
        <v>35</v>
      </c>
      <c r="E166" s="17" t="s">
        <v>474</v>
      </c>
      <c r="F166" s="15">
        <v>15000</v>
      </c>
      <c r="G166" s="16"/>
      <c r="H166" s="12">
        <v>25</v>
      </c>
      <c r="I166" s="12">
        <f t="shared" si="20"/>
        <v>430.5</v>
      </c>
      <c r="J166" s="12">
        <f t="shared" si="21"/>
        <v>1065</v>
      </c>
      <c r="K166" s="10">
        <f t="shared" si="26"/>
        <v>165.00000000000003</v>
      </c>
      <c r="L166" s="12">
        <f t="shared" si="22"/>
        <v>456</v>
      </c>
      <c r="M166" s="12">
        <f t="shared" si="23"/>
        <v>1063.5</v>
      </c>
      <c r="N166" s="11"/>
      <c r="O166" s="12">
        <f t="shared" si="24"/>
        <v>3180</v>
      </c>
      <c r="P166" s="12">
        <f t="shared" si="28"/>
        <v>911.5</v>
      </c>
      <c r="Q166" s="12">
        <f t="shared" si="25"/>
        <v>2293.5</v>
      </c>
      <c r="R166" s="12">
        <f t="shared" si="29"/>
        <v>14088.5</v>
      </c>
      <c r="S166" s="13">
        <v>111</v>
      </c>
    </row>
    <row r="167" spans="1:19" s="14" customFormat="1" ht="33.950000000000003" customHeight="1">
      <c r="A167" s="47">
        <f t="shared" si="27"/>
        <v>163</v>
      </c>
      <c r="B167" s="2" t="s">
        <v>294</v>
      </c>
      <c r="C167" s="2" t="s">
        <v>158</v>
      </c>
      <c r="D167" s="2" t="s">
        <v>73</v>
      </c>
      <c r="E167" s="17" t="s">
        <v>475</v>
      </c>
      <c r="F167" s="15">
        <v>22000</v>
      </c>
      <c r="G167" s="16"/>
      <c r="H167" s="12">
        <v>25</v>
      </c>
      <c r="I167" s="12">
        <f t="shared" si="20"/>
        <v>631.4</v>
      </c>
      <c r="J167" s="12">
        <f t="shared" si="21"/>
        <v>1561.9999999999998</v>
      </c>
      <c r="K167" s="10">
        <f t="shared" si="26"/>
        <v>242.00000000000003</v>
      </c>
      <c r="L167" s="12">
        <f t="shared" si="22"/>
        <v>668.8</v>
      </c>
      <c r="M167" s="12">
        <f t="shared" si="23"/>
        <v>1559.8000000000002</v>
      </c>
      <c r="N167" s="11"/>
      <c r="O167" s="12">
        <f t="shared" si="24"/>
        <v>4664</v>
      </c>
      <c r="P167" s="12">
        <f t="shared" si="28"/>
        <v>1325.1999999999998</v>
      </c>
      <c r="Q167" s="12">
        <f t="shared" si="25"/>
        <v>3363.8</v>
      </c>
      <c r="R167" s="12">
        <f t="shared" si="29"/>
        <v>20674.8</v>
      </c>
      <c r="S167" s="13">
        <v>111</v>
      </c>
    </row>
    <row r="168" spans="1:19" s="14" customFormat="1" ht="33.950000000000003" customHeight="1">
      <c r="A168" s="47">
        <f t="shared" si="27"/>
        <v>164</v>
      </c>
      <c r="B168" s="2" t="s">
        <v>295</v>
      </c>
      <c r="C168" s="2" t="s">
        <v>55</v>
      </c>
      <c r="D168" s="2" t="s">
        <v>221</v>
      </c>
      <c r="E168" s="17" t="s">
        <v>475</v>
      </c>
      <c r="F168" s="15">
        <v>20250</v>
      </c>
      <c r="G168" s="16"/>
      <c r="H168" s="12">
        <v>25</v>
      </c>
      <c r="I168" s="12">
        <f t="shared" si="20"/>
        <v>581.17499999999995</v>
      </c>
      <c r="J168" s="12">
        <f t="shared" si="21"/>
        <v>1437.7499999999998</v>
      </c>
      <c r="K168" s="10">
        <f t="shared" si="26"/>
        <v>222.75000000000003</v>
      </c>
      <c r="L168" s="12">
        <f t="shared" si="22"/>
        <v>615.6</v>
      </c>
      <c r="M168" s="12">
        <f t="shared" si="23"/>
        <v>1435.7250000000001</v>
      </c>
      <c r="N168" s="11">
        <v>932.76</v>
      </c>
      <c r="O168" s="12">
        <f t="shared" si="24"/>
        <v>5225.76</v>
      </c>
      <c r="P168" s="12">
        <f t="shared" si="28"/>
        <v>2154.5349999999999</v>
      </c>
      <c r="Q168" s="12">
        <f t="shared" si="25"/>
        <v>3096.2249999999999</v>
      </c>
      <c r="R168" s="12">
        <f t="shared" si="29"/>
        <v>18095.465</v>
      </c>
      <c r="S168" s="13">
        <v>111</v>
      </c>
    </row>
    <row r="169" spans="1:19" s="14" customFormat="1" ht="33.950000000000003" customHeight="1">
      <c r="A169" s="47">
        <f t="shared" si="27"/>
        <v>165</v>
      </c>
      <c r="B169" s="2" t="s">
        <v>296</v>
      </c>
      <c r="C169" s="2" t="s">
        <v>63</v>
      </c>
      <c r="D169" s="2" t="s">
        <v>64</v>
      </c>
      <c r="E169" s="17" t="s">
        <v>473</v>
      </c>
      <c r="F169" s="15">
        <v>16200</v>
      </c>
      <c r="G169" s="16"/>
      <c r="H169" s="12">
        <v>25</v>
      </c>
      <c r="I169" s="12">
        <f t="shared" si="20"/>
        <v>464.94</v>
      </c>
      <c r="J169" s="12">
        <f t="shared" si="21"/>
        <v>1150.1999999999998</v>
      </c>
      <c r="K169" s="10">
        <f t="shared" si="26"/>
        <v>178.20000000000002</v>
      </c>
      <c r="L169" s="12">
        <f t="shared" si="22"/>
        <v>492.48</v>
      </c>
      <c r="M169" s="12">
        <f t="shared" si="23"/>
        <v>1148.5800000000002</v>
      </c>
      <c r="N169" s="11"/>
      <c r="O169" s="12">
        <f t="shared" si="24"/>
        <v>3434.3999999999996</v>
      </c>
      <c r="P169" s="12">
        <f t="shared" si="28"/>
        <v>982.42000000000007</v>
      </c>
      <c r="Q169" s="12">
        <f t="shared" si="25"/>
        <v>2476.98</v>
      </c>
      <c r="R169" s="12">
        <f t="shared" si="29"/>
        <v>15217.58</v>
      </c>
      <c r="S169" s="13">
        <v>111</v>
      </c>
    </row>
    <row r="170" spans="1:19" s="14" customFormat="1" ht="33.950000000000003" customHeight="1">
      <c r="A170" s="47">
        <f t="shared" si="27"/>
        <v>166</v>
      </c>
      <c r="B170" s="2" t="s">
        <v>297</v>
      </c>
      <c r="C170" s="2" t="s">
        <v>55</v>
      </c>
      <c r="D170" s="2" t="s">
        <v>204</v>
      </c>
      <c r="E170" s="17" t="s">
        <v>473</v>
      </c>
      <c r="F170" s="15">
        <v>18000</v>
      </c>
      <c r="G170" s="16"/>
      <c r="H170" s="12">
        <v>25</v>
      </c>
      <c r="I170" s="12">
        <f t="shared" si="20"/>
        <v>516.6</v>
      </c>
      <c r="J170" s="12">
        <f t="shared" si="21"/>
        <v>1277.9999999999998</v>
      </c>
      <c r="K170" s="10">
        <f t="shared" si="26"/>
        <v>198.00000000000003</v>
      </c>
      <c r="L170" s="12">
        <f t="shared" si="22"/>
        <v>547.20000000000005</v>
      </c>
      <c r="M170" s="12">
        <f t="shared" si="23"/>
        <v>1276.2</v>
      </c>
      <c r="N170" s="11"/>
      <c r="O170" s="12">
        <f t="shared" si="24"/>
        <v>3816</v>
      </c>
      <c r="P170" s="12">
        <f t="shared" si="28"/>
        <v>1088.8000000000002</v>
      </c>
      <c r="Q170" s="12">
        <f t="shared" si="25"/>
        <v>2752.2</v>
      </c>
      <c r="R170" s="12">
        <f t="shared" si="29"/>
        <v>16911.2</v>
      </c>
      <c r="S170" s="13">
        <v>111</v>
      </c>
    </row>
    <row r="171" spans="1:19" s="14" customFormat="1" ht="33.950000000000003" customHeight="1">
      <c r="A171" s="47">
        <f t="shared" si="27"/>
        <v>167</v>
      </c>
      <c r="B171" s="2" t="s">
        <v>298</v>
      </c>
      <c r="C171" s="2" t="s">
        <v>468</v>
      </c>
      <c r="D171" s="2" t="s">
        <v>299</v>
      </c>
      <c r="E171" s="17" t="s">
        <v>475</v>
      </c>
      <c r="F171" s="15">
        <v>36750</v>
      </c>
      <c r="G171" s="16"/>
      <c r="H171" s="12">
        <v>25</v>
      </c>
      <c r="I171" s="12">
        <f t="shared" si="20"/>
        <v>1054.7249999999999</v>
      </c>
      <c r="J171" s="12">
        <f t="shared" si="21"/>
        <v>2609.2499999999995</v>
      </c>
      <c r="K171" s="10">
        <f t="shared" si="26"/>
        <v>404.25000000000006</v>
      </c>
      <c r="L171" s="12">
        <f t="shared" si="22"/>
        <v>1117.2</v>
      </c>
      <c r="M171" s="12">
        <f t="shared" si="23"/>
        <v>2605.5750000000003</v>
      </c>
      <c r="N171" s="11">
        <v>932.76</v>
      </c>
      <c r="O171" s="12">
        <f t="shared" si="24"/>
        <v>8723.76</v>
      </c>
      <c r="P171" s="12">
        <f t="shared" si="28"/>
        <v>3129.6850000000004</v>
      </c>
      <c r="Q171" s="12">
        <f t="shared" si="25"/>
        <v>5619.0749999999998</v>
      </c>
      <c r="R171" s="12">
        <f t="shared" si="29"/>
        <v>33620.315000000002</v>
      </c>
      <c r="S171" s="13">
        <v>111</v>
      </c>
    </row>
    <row r="172" spans="1:19" s="14" customFormat="1" ht="33.950000000000003" customHeight="1">
      <c r="A172" s="47">
        <f t="shared" si="27"/>
        <v>168</v>
      </c>
      <c r="B172" s="2" t="s">
        <v>300</v>
      </c>
      <c r="C172" s="2" t="s">
        <v>37</v>
      </c>
      <c r="D172" s="2" t="s">
        <v>493</v>
      </c>
      <c r="E172" s="17" t="s">
        <v>473</v>
      </c>
      <c r="F172" s="15">
        <v>54500</v>
      </c>
      <c r="G172" s="16">
        <v>2489.11</v>
      </c>
      <c r="H172" s="12">
        <v>25</v>
      </c>
      <c r="I172" s="12">
        <f t="shared" si="20"/>
        <v>1564.15</v>
      </c>
      <c r="J172" s="12">
        <f t="shared" si="21"/>
        <v>3869.4999999999995</v>
      </c>
      <c r="K172" s="10">
        <f t="shared" si="26"/>
        <v>599.50000000000011</v>
      </c>
      <c r="L172" s="12">
        <f t="shared" si="22"/>
        <v>1656.8</v>
      </c>
      <c r="M172" s="12">
        <f t="shared" si="23"/>
        <v>3864.05</v>
      </c>
      <c r="N172" s="11"/>
      <c r="O172" s="12">
        <f t="shared" si="24"/>
        <v>11554</v>
      </c>
      <c r="P172" s="12">
        <f t="shared" si="28"/>
        <v>5735.06</v>
      </c>
      <c r="Q172" s="12">
        <f t="shared" si="25"/>
        <v>8333.0499999999993</v>
      </c>
      <c r="R172" s="12">
        <f t="shared" si="29"/>
        <v>48764.94</v>
      </c>
      <c r="S172" s="13">
        <v>111</v>
      </c>
    </row>
    <row r="173" spans="1:19" s="14" customFormat="1" ht="33.950000000000003" customHeight="1">
      <c r="A173" s="47">
        <f t="shared" si="27"/>
        <v>169</v>
      </c>
      <c r="B173" s="2" t="s">
        <v>301</v>
      </c>
      <c r="C173" s="2" t="s">
        <v>95</v>
      </c>
      <c r="D173" s="2" t="s">
        <v>35</v>
      </c>
      <c r="E173" s="17" t="s">
        <v>474</v>
      </c>
      <c r="F173" s="15">
        <v>10000</v>
      </c>
      <c r="G173" s="16"/>
      <c r="H173" s="12">
        <v>25</v>
      </c>
      <c r="I173" s="12">
        <f t="shared" si="20"/>
        <v>287</v>
      </c>
      <c r="J173" s="12">
        <f t="shared" si="21"/>
        <v>709.99999999999989</v>
      </c>
      <c r="K173" s="10">
        <f t="shared" si="26"/>
        <v>110.00000000000001</v>
      </c>
      <c r="L173" s="12">
        <f t="shared" si="22"/>
        <v>304</v>
      </c>
      <c r="M173" s="12">
        <f t="shared" si="23"/>
        <v>709</v>
      </c>
      <c r="N173" s="11"/>
      <c r="O173" s="12">
        <f t="shared" si="24"/>
        <v>2120</v>
      </c>
      <c r="P173" s="12">
        <f t="shared" si="28"/>
        <v>616</v>
      </c>
      <c r="Q173" s="12">
        <f t="shared" si="25"/>
        <v>1529</v>
      </c>
      <c r="R173" s="12">
        <f t="shared" si="29"/>
        <v>9384</v>
      </c>
      <c r="S173" s="13">
        <v>111</v>
      </c>
    </row>
    <row r="174" spans="1:19" s="14" customFormat="1" ht="33.950000000000003" customHeight="1">
      <c r="A174" s="47">
        <f t="shared" si="27"/>
        <v>170</v>
      </c>
      <c r="B174" s="2" t="s">
        <v>302</v>
      </c>
      <c r="C174" s="2" t="s">
        <v>58</v>
      </c>
      <c r="D174" s="2" t="s">
        <v>250</v>
      </c>
      <c r="E174" s="17" t="s">
        <v>473</v>
      </c>
      <c r="F174" s="15">
        <v>15000</v>
      </c>
      <c r="G174" s="16"/>
      <c r="H174" s="12">
        <v>25</v>
      </c>
      <c r="I174" s="12">
        <f t="shared" si="20"/>
        <v>430.5</v>
      </c>
      <c r="J174" s="12">
        <f t="shared" si="21"/>
        <v>1065</v>
      </c>
      <c r="K174" s="10">
        <f t="shared" si="26"/>
        <v>165.00000000000003</v>
      </c>
      <c r="L174" s="12">
        <f t="shared" si="22"/>
        <v>456</v>
      </c>
      <c r="M174" s="12">
        <f t="shared" si="23"/>
        <v>1063.5</v>
      </c>
      <c r="N174" s="11"/>
      <c r="O174" s="12">
        <f t="shared" si="24"/>
        <v>3180</v>
      </c>
      <c r="P174" s="12">
        <f t="shared" si="28"/>
        <v>911.5</v>
      </c>
      <c r="Q174" s="12">
        <f t="shared" si="25"/>
        <v>2293.5</v>
      </c>
      <c r="R174" s="12">
        <f t="shared" si="29"/>
        <v>14088.5</v>
      </c>
      <c r="S174" s="13">
        <v>111</v>
      </c>
    </row>
    <row r="175" spans="1:19" s="14" customFormat="1" ht="33.950000000000003" customHeight="1">
      <c r="A175" s="47">
        <f t="shared" si="27"/>
        <v>171</v>
      </c>
      <c r="B175" s="2" t="s">
        <v>303</v>
      </c>
      <c r="C175" s="2" t="s">
        <v>34</v>
      </c>
      <c r="D175" s="2" t="s">
        <v>304</v>
      </c>
      <c r="E175" s="17" t="s">
        <v>473</v>
      </c>
      <c r="F175" s="15">
        <v>79200</v>
      </c>
      <c r="G175" s="16">
        <v>7212.69</v>
      </c>
      <c r="H175" s="12">
        <v>25</v>
      </c>
      <c r="I175" s="12">
        <f t="shared" si="20"/>
        <v>2273.04</v>
      </c>
      <c r="J175" s="12">
        <f t="shared" si="21"/>
        <v>5623.2</v>
      </c>
      <c r="K175" s="10">
        <f t="shared" si="26"/>
        <v>871.2</v>
      </c>
      <c r="L175" s="12">
        <f t="shared" si="22"/>
        <v>2407.6799999999998</v>
      </c>
      <c r="M175" s="12">
        <f t="shared" si="23"/>
        <v>5615.2800000000007</v>
      </c>
      <c r="N175" s="11"/>
      <c r="O175" s="12">
        <f t="shared" si="24"/>
        <v>16790.400000000001</v>
      </c>
      <c r="P175" s="12">
        <f t="shared" si="28"/>
        <v>11918.41</v>
      </c>
      <c r="Q175" s="12">
        <f t="shared" si="25"/>
        <v>12109.68</v>
      </c>
      <c r="R175" s="12">
        <f t="shared" si="29"/>
        <v>67281.59</v>
      </c>
      <c r="S175" s="13">
        <v>111</v>
      </c>
    </row>
    <row r="176" spans="1:19" s="14" customFormat="1" ht="33.950000000000003" customHeight="1">
      <c r="A176" s="47">
        <f t="shared" si="27"/>
        <v>172</v>
      </c>
      <c r="B176" s="2" t="s">
        <v>305</v>
      </c>
      <c r="C176" s="2" t="s">
        <v>55</v>
      </c>
      <c r="D176" s="2" t="s">
        <v>147</v>
      </c>
      <c r="E176" s="17" t="s">
        <v>473</v>
      </c>
      <c r="F176" s="15">
        <v>15000</v>
      </c>
      <c r="G176" s="16"/>
      <c r="H176" s="12">
        <v>25</v>
      </c>
      <c r="I176" s="12">
        <f t="shared" si="20"/>
        <v>430.5</v>
      </c>
      <c r="J176" s="12">
        <f t="shared" si="21"/>
        <v>1065</v>
      </c>
      <c r="K176" s="10">
        <f t="shared" si="26"/>
        <v>165.00000000000003</v>
      </c>
      <c r="L176" s="12">
        <f t="shared" si="22"/>
        <v>456</v>
      </c>
      <c r="M176" s="12">
        <f t="shared" si="23"/>
        <v>1063.5</v>
      </c>
      <c r="N176" s="11"/>
      <c r="O176" s="12">
        <f t="shared" si="24"/>
        <v>3180</v>
      </c>
      <c r="P176" s="12">
        <f t="shared" si="28"/>
        <v>911.5</v>
      </c>
      <c r="Q176" s="12">
        <f t="shared" si="25"/>
        <v>2293.5</v>
      </c>
      <c r="R176" s="12">
        <f t="shared" si="29"/>
        <v>14088.5</v>
      </c>
      <c r="S176" s="13">
        <v>111</v>
      </c>
    </row>
    <row r="177" spans="1:19" s="14" customFormat="1" ht="33.950000000000003" customHeight="1">
      <c r="A177" s="47">
        <f t="shared" si="27"/>
        <v>173</v>
      </c>
      <c r="B177" s="2" t="s">
        <v>306</v>
      </c>
      <c r="C177" s="2" t="s">
        <v>158</v>
      </c>
      <c r="D177" s="2" t="s">
        <v>307</v>
      </c>
      <c r="E177" s="17" t="s">
        <v>475</v>
      </c>
      <c r="F177" s="15">
        <v>40000</v>
      </c>
      <c r="G177" s="16"/>
      <c r="H177" s="12">
        <v>25</v>
      </c>
      <c r="I177" s="12">
        <f t="shared" si="20"/>
        <v>1148</v>
      </c>
      <c r="J177" s="12">
        <f t="shared" si="21"/>
        <v>2839.9999999999995</v>
      </c>
      <c r="K177" s="10">
        <f t="shared" si="26"/>
        <v>440.00000000000006</v>
      </c>
      <c r="L177" s="12">
        <f t="shared" si="22"/>
        <v>1216</v>
      </c>
      <c r="M177" s="12">
        <f t="shared" si="23"/>
        <v>2836</v>
      </c>
      <c r="N177" s="11"/>
      <c r="O177" s="12">
        <f t="shared" si="24"/>
        <v>8480</v>
      </c>
      <c r="P177" s="12">
        <f t="shared" si="28"/>
        <v>2389</v>
      </c>
      <c r="Q177" s="12">
        <f t="shared" si="25"/>
        <v>6116</v>
      </c>
      <c r="R177" s="12">
        <f t="shared" si="29"/>
        <v>37611</v>
      </c>
      <c r="S177" s="13">
        <v>111</v>
      </c>
    </row>
    <row r="178" spans="1:19" s="14" customFormat="1" ht="33.950000000000003" customHeight="1">
      <c r="A178" s="47">
        <f t="shared" si="27"/>
        <v>174</v>
      </c>
      <c r="B178" s="2" t="s">
        <v>308</v>
      </c>
      <c r="C178" s="2" t="s">
        <v>55</v>
      </c>
      <c r="D178" s="2" t="s">
        <v>242</v>
      </c>
      <c r="E178" s="17" t="s">
        <v>475</v>
      </c>
      <c r="F178" s="15">
        <v>17560</v>
      </c>
      <c r="G178" s="16"/>
      <c r="H178" s="12">
        <v>25</v>
      </c>
      <c r="I178" s="12">
        <f t="shared" si="20"/>
        <v>503.97199999999998</v>
      </c>
      <c r="J178" s="12">
        <f t="shared" si="21"/>
        <v>1246.76</v>
      </c>
      <c r="K178" s="10">
        <f t="shared" si="26"/>
        <v>193.16000000000003</v>
      </c>
      <c r="L178" s="12">
        <f t="shared" si="22"/>
        <v>533.82399999999996</v>
      </c>
      <c r="M178" s="12">
        <f t="shared" si="23"/>
        <v>1245.0040000000001</v>
      </c>
      <c r="N178" s="11"/>
      <c r="O178" s="12">
        <f t="shared" si="24"/>
        <v>3722.7200000000003</v>
      </c>
      <c r="P178" s="12">
        <f t="shared" si="28"/>
        <v>1062.7959999999998</v>
      </c>
      <c r="Q178" s="12">
        <f t="shared" si="25"/>
        <v>2684.924</v>
      </c>
      <c r="R178" s="12">
        <f t="shared" si="29"/>
        <v>16497.204000000002</v>
      </c>
      <c r="S178" s="13">
        <v>111</v>
      </c>
    </row>
    <row r="179" spans="1:19" s="14" customFormat="1" ht="33.950000000000003" customHeight="1">
      <c r="A179" s="47">
        <f t="shared" si="27"/>
        <v>175</v>
      </c>
      <c r="B179" s="2" t="s">
        <v>309</v>
      </c>
      <c r="C179" s="2" t="s">
        <v>127</v>
      </c>
      <c r="D179" s="2" t="s">
        <v>304</v>
      </c>
      <c r="E179" s="17" t="s">
        <v>475</v>
      </c>
      <c r="F179" s="15">
        <v>52250</v>
      </c>
      <c r="G179" s="16"/>
      <c r="H179" s="12">
        <v>25</v>
      </c>
      <c r="I179" s="12">
        <f t="shared" si="20"/>
        <v>1499.575</v>
      </c>
      <c r="J179" s="12">
        <f t="shared" si="21"/>
        <v>3709.7499999999995</v>
      </c>
      <c r="K179" s="10">
        <f t="shared" si="26"/>
        <v>574.75000000000011</v>
      </c>
      <c r="L179" s="12">
        <f t="shared" si="22"/>
        <v>1588.4</v>
      </c>
      <c r="M179" s="12">
        <f t="shared" si="23"/>
        <v>3704.5250000000001</v>
      </c>
      <c r="N179" s="11"/>
      <c r="O179" s="12">
        <f t="shared" si="24"/>
        <v>11077</v>
      </c>
      <c r="P179" s="12">
        <f t="shared" si="28"/>
        <v>3112.9750000000004</v>
      </c>
      <c r="Q179" s="12">
        <f t="shared" si="25"/>
        <v>7989.0249999999996</v>
      </c>
      <c r="R179" s="12">
        <f t="shared" si="29"/>
        <v>49137.025000000001</v>
      </c>
      <c r="S179" s="13">
        <v>111</v>
      </c>
    </row>
    <row r="180" spans="1:19" s="14" customFormat="1" ht="33.950000000000003" customHeight="1">
      <c r="A180" s="47">
        <f t="shared" si="27"/>
        <v>176</v>
      </c>
      <c r="B180" s="2" t="s">
        <v>310</v>
      </c>
      <c r="C180" s="2" t="s">
        <v>29</v>
      </c>
      <c r="D180" s="2" t="s">
        <v>250</v>
      </c>
      <c r="E180" s="17" t="s">
        <v>473</v>
      </c>
      <c r="F180" s="15">
        <v>18000</v>
      </c>
      <c r="G180" s="16"/>
      <c r="H180" s="12">
        <v>25</v>
      </c>
      <c r="I180" s="12">
        <f t="shared" si="20"/>
        <v>516.6</v>
      </c>
      <c r="J180" s="12">
        <f t="shared" si="21"/>
        <v>1277.9999999999998</v>
      </c>
      <c r="K180" s="10">
        <f t="shared" si="26"/>
        <v>198.00000000000003</v>
      </c>
      <c r="L180" s="12">
        <f t="shared" si="22"/>
        <v>547.20000000000005</v>
      </c>
      <c r="M180" s="12">
        <f t="shared" si="23"/>
        <v>1276.2</v>
      </c>
      <c r="N180" s="11"/>
      <c r="O180" s="12">
        <f t="shared" si="24"/>
        <v>3816</v>
      </c>
      <c r="P180" s="12">
        <f t="shared" si="28"/>
        <v>1088.8000000000002</v>
      </c>
      <c r="Q180" s="12">
        <f t="shared" si="25"/>
        <v>2752.2</v>
      </c>
      <c r="R180" s="12">
        <f t="shared" si="29"/>
        <v>16911.2</v>
      </c>
      <c r="S180" s="13">
        <v>111</v>
      </c>
    </row>
    <row r="181" spans="1:19" s="14" customFormat="1" ht="33.950000000000003" customHeight="1">
      <c r="A181" s="47">
        <f t="shared" si="27"/>
        <v>177</v>
      </c>
      <c r="B181" s="2" t="s">
        <v>311</v>
      </c>
      <c r="C181" s="2" t="s">
        <v>84</v>
      </c>
      <c r="D181" s="2" t="s">
        <v>73</v>
      </c>
      <c r="E181" s="17" t="s">
        <v>475</v>
      </c>
      <c r="F181" s="15">
        <v>15000</v>
      </c>
      <c r="G181" s="16"/>
      <c r="H181" s="12">
        <v>25</v>
      </c>
      <c r="I181" s="12">
        <f t="shared" si="20"/>
        <v>430.5</v>
      </c>
      <c r="J181" s="12">
        <f t="shared" si="21"/>
        <v>1065</v>
      </c>
      <c r="K181" s="10">
        <f t="shared" si="26"/>
        <v>165.00000000000003</v>
      </c>
      <c r="L181" s="12">
        <f t="shared" si="22"/>
        <v>456</v>
      </c>
      <c r="M181" s="12">
        <f t="shared" si="23"/>
        <v>1063.5</v>
      </c>
      <c r="N181" s="11"/>
      <c r="O181" s="12">
        <f t="shared" si="24"/>
        <v>3180</v>
      </c>
      <c r="P181" s="12">
        <f t="shared" si="28"/>
        <v>911.5</v>
      </c>
      <c r="Q181" s="12">
        <f t="shared" si="25"/>
        <v>2293.5</v>
      </c>
      <c r="R181" s="12">
        <f t="shared" si="29"/>
        <v>14088.5</v>
      </c>
      <c r="S181" s="13">
        <v>111</v>
      </c>
    </row>
    <row r="182" spans="1:19" s="14" customFormat="1" ht="33.950000000000003" customHeight="1">
      <c r="A182" s="47">
        <f t="shared" si="27"/>
        <v>178</v>
      </c>
      <c r="B182" s="2" t="s">
        <v>312</v>
      </c>
      <c r="C182" s="2" t="s">
        <v>158</v>
      </c>
      <c r="D182" s="2" t="s">
        <v>313</v>
      </c>
      <c r="E182" s="17" t="s">
        <v>475</v>
      </c>
      <c r="F182" s="15">
        <v>37000</v>
      </c>
      <c r="G182" s="16"/>
      <c r="H182" s="12">
        <v>25</v>
      </c>
      <c r="I182" s="12">
        <f t="shared" si="20"/>
        <v>1061.9000000000001</v>
      </c>
      <c r="J182" s="12">
        <f t="shared" si="21"/>
        <v>2626.9999999999995</v>
      </c>
      <c r="K182" s="10">
        <f t="shared" si="26"/>
        <v>407.00000000000006</v>
      </c>
      <c r="L182" s="12">
        <f t="shared" si="22"/>
        <v>1124.8</v>
      </c>
      <c r="M182" s="12">
        <f t="shared" si="23"/>
        <v>2623.3</v>
      </c>
      <c r="N182" s="11"/>
      <c r="O182" s="12">
        <f t="shared" si="24"/>
        <v>7844</v>
      </c>
      <c r="P182" s="12">
        <f t="shared" si="28"/>
        <v>2211.6999999999998</v>
      </c>
      <c r="Q182" s="12">
        <f t="shared" si="25"/>
        <v>5657.2999999999993</v>
      </c>
      <c r="R182" s="12">
        <f t="shared" si="29"/>
        <v>34788.300000000003</v>
      </c>
      <c r="S182" s="13">
        <v>111</v>
      </c>
    </row>
    <row r="183" spans="1:19" s="14" customFormat="1" ht="33.950000000000003" customHeight="1">
      <c r="A183" s="47">
        <f t="shared" si="27"/>
        <v>179</v>
      </c>
      <c r="B183" s="2" t="s">
        <v>314</v>
      </c>
      <c r="C183" s="2" t="s">
        <v>87</v>
      </c>
      <c r="D183" s="2" t="s">
        <v>61</v>
      </c>
      <c r="E183" s="17" t="s">
        <v>475</v>
      </c>
      <c r="F183" s="15">
        <v>19000</v>
      </c>
      <c r="G183" s="16"/>
      <c r="H183" s="12">
        <v>25</v>
      </c>
      <c r="I183" s="12">
        <f t="shared" si="20"/>
        <v>545.29999999999995</v>
      </c>
      <c r="J183" s="12">
        <f t="shared" si="21"/>
        <v>1348.9999999999998</v>
      </c>
      <c r="K183" s="10">
        <f t="shared" si="26"/>
        <v>209.00000000000003</v>
      </c>
      <c r="L183" s="12">
        <f t="shared" si="22"/>
        <v>577.6</v>
      </c>
      <c r="M183" s="12">
        <f t="shared" si="23"/>
        <v>1347.1000000000001</v>
      </c>
      <c r="N183" s="11"/>
      <c r="O183" s="12">
        <f t="shared" si="24"/>
        <v>4028</v>
      </c>
      <c r="P183" s="12">
        <f t="shared" si="28"/>
        <v>1147.9000000000001</v>
      </c>
      <c r="Q183" s="12">
        <f t="shared" si="25"/>
        <v>2905.1</v>
      </c>
      <c r="R183" s="12">
        <f t="shared" si="29"/>
        <v>17852.099999999999</v>
      </c>
      <c r="S183" s="13">
        <v>111</v>
      </c>
    </row>
    <row r="184" spans="1:19" s="14" customFormat="1" ht="33.950000000000003" customHeight="1">
      <c r="A184" s="47">
        <f t="shared" si="27"/>
        <v>180</v>
      </c>
      <c r="B184" s="2" t="s">
        <v>315</v>
      </c>
      <c r="C184" s="2" t="s">
        <v>87</v>
      </c>
      <c r="D184" s="2" t="s">
        <v>82</v>
      </c>
      <c r="E184" s="17" t="s">
        <v>475</v>
      </c>
      <c r="F184" s="15">
        <v>35000</v>
      </c>
      <c r="G184" s="16"/>
      <c r="H184" s="12">
        <v>25</v>
      </c>
      <c r="I184" s="12">
        <f t="shared" si="20"/>
        <v>1004.5</v>
      </c>
      <c r="J184" s="12">
        <f t="shared" si="21"/>
        <v>2485</v>
      </c>
      <c r="K184" s="10">
        <f t="shared" si="26"/>
        <v>385.00000000000006</v>
      </c>
      <c r="L184" s="12">
        <f t="shared" si="22"/>
        <v>1064</v>
      </c>
      <c r="M184" s="12">
        <f t="shared" si="23"/>
        <v>2481.5</v>
      </c>
      <c r="N184" s="11">
        <v>1865.52</v>
      </c>
      <c r="O184" s="12">
        <f t="shared" si="24"/>
        <v>9285.52</v>
      </c>
      <c r="P184" s="12">
        <f t="shared" si="28"/>
        <v>3959.02</v>
      </c>
      <c r="Q184" s="12">
        <f t="shared" si="25"/>
        <v>5351.5</v>
      </c>
      <c r="R184" s="12">
        <f t="shared" si="29"/>
        <v>31040.98</v>
      </c>
      <c r="S184" s="13">
        <v>111</v>
      </c>
    </row>
    <row r="185" spans="1:19" s="14" customFormat="1" ht="33.950000000000003" customHeight="1">
      <c r="A185" s="47">
        <f t="shared" si="27"/>
        <v>181</v>
      </c>
      <c r="B185" s="2" t="s">
        <v>316</v>
      </c>
      <c r="C185" s="2" t="s">
        <v>95</v>
      </c>
      <c r="D185" s="2" t="s">
        <v>35</v>
      </c>
      <c r="E185" s="17" t="s">
        <v>475</v>
      </c>
      <c r="F185" s="15">
        <v>12000</v>
      </c>
      <c r="G185" s="16"/>
      <c r="H185" s="12">
        <v>25</v>
      </c>
      <c r="I185" s="12">
        <f t="shared" si="20"/>
        <v>344.4</v>
      </c>
      <c r="J185" s="12">
        <f t="shared" si="21"/>
        <v>851.99999999999989</v>
      </c>
      <c r="K185" s="10">
        <f t="shared" si="26"/>
        <v>132</v>
      </c>
      <c r="L185" s="12">
        <f t="shared" si="22"/>
        <v>364.8</v>
      </c>
      <c r="M185" s="12">
        <f t="shared" si="23"/>
        <v>850.80000000000007</v>
      </c>
      <c r="N185" s="11"/>
      <c r="O185" s="12">
        <f t="shared" si="24"/>
        <v>2544</v>
      </c>
      <c r="P185" s="12">
        <f t="shared" si="28"/>
        <v>734.2</v>
      </c>
      <c r="Q185" s="12">
        <f t="shared" si="25"/>
        <v>1834.8</v>
      </c>
      <c r="R185" s="12">
        <f t="shared" si="29"/>
        <v>11265.8</v>
      </c>
      <c r="S185" s="13">
        <v>111</v>
      </c>
    </row>
    <row r="186" spans="1:19" s="14" customFormat="1" ht="33.950000000000003" customHeight="1">
      <c r="A186" s="47">
        <f t="shared" si="27"/>
        <v>182</v>
      </c>
      <c r="B186" s="2" t="s">
        <v>317</v>
      </c>
      <c r="C186" s="2" t="s">
        <v>95</v>
      </c>
      <c r="D186" s="2" t="s">
        <v>35</v>
      </c>
      <c r="E186" s="17" t="s">
        <v>474</v>
      </c>
      <c r="F186" s="15">
        <v>8000</v>
      </c>
      <c r="G186" s="16"/>
      <c r="H186" s="12">
        <v>25</v>
      </c>
      <c r="I186" s="12">
        <f t="shared" si="20"/>
        <v>229.6</v>
      </c>
      <c r="J186" s="12">
        <f t="shared" si="21"/>
        <v>568</v>
      </c>
      <c r="K186" s="10">
        <f t="shared" si="26"/>
        <v>88.000000000000014</v>
      </c>
      <c r="L186" s="12">
        <f t="shared" si="22"/>
        <v>243.2</v>
      </c>
      <c r="M186" s="12">
        <f t="shared" si="23"/>
        <v>567.20000000000005</v>
      </c>
      <c r="N186" s="11"/>
      <c r="O186" s="12">
        <f t="shared" si="24"/>
        <v>1696</v>
      </c>
      <c r="P186" s="12">
        <f t="shared" si="28"/>
        <v>497.79999999999995</v>
      </c>
      <c r="Q186" s="12">
        <f t="shared" si="25"/>
        <v>1223.2</v>
      </c>
      <c r="R186" s="12">
        <f t="shared" si="29"/>
        <v>7502.2</v>
      </c>
      <c r="S186" s="13">
        <v>111</v>
      </c>
    </row>
    <row r="187" spans="1:19" s="14" customFormat="1" ht="33.950000000000003" customHeight="1">
      <c r="A187" s="47">
        <f t="shared" si="27"/>
        <v>183</v>
      </c>
      <c r="B187" s="2" t="s">
        <v>318</v>
      </c>
      <c r="C187" s="2" t="s">
        <v>49</v>
      </c>
      <c r="D187" s="2" t="s">
        <v>50</v>
      </c>
      <c r="E187" s="17" t="s">
        <v>473</v>
      </c>
      <c r="F187" s="15">
        <v>10075</v>
      </c>
      <c r="G187" s="16"/>
      <c r="H187" s="12">
        <v>25</v>
      </c>
      <c r="I187" s="12">
        <f t="shared" si="20"/>
        <v>289.15249999999997</v>
      </c>
      <c r="J187" s="12">
        <f t="shared" si="21"/>
        <v>715.32499999999993</v>
      </c>
      <c r="K187" s="10">
        <f t="shared" si="26"/>
        <v>110.82500000000002</v>
      </c>
      <c r="L187" s="12">
        <f t="shared" si="22"/>
        <v>306.27999999999997</v>
      </c>
      <c r="M187" s="12">
        <f t="shared" si="23"/>
        <v>714.3175</v>
      </c>
      <c r="N187" s="11"/>
      <c r="O187" s="12">
        <f t="shared" si="24"/>
        <v>2135.9</v>
      </c>
      <c r="P187" s="12">
        <f t="shared" si="28"/>
        <v>620.43249999999989</v>
      </c>
      <c r="Q187" s="12">
        <f t="shared" si="25"/>
        <v>1540.4675</v>
      </c>
      <c r="R187" s="12">
        <f t="shared" si="29"/>
        <v>9454.567500000001</v>
      </c>
      <c r="S187" s="13">
        <v>111</v>
      </c>
    </row>
    <row r="188" spans="1:19" s="14" customFormat="1" ht="33.950000000000003" customHeight="1">
      <c r="A188" s="47">
        <f t="shared" si="27"/>
        <v>184</v>
      </c>
      <c r="B188" s="2" t="s">
        <v>319</v>
      </c>
      <c r="C188" s="2" t="s">
        <v>29</v>
      </c>
      <c r="D188" s="2" t="s">
        <v>250</v>
      </c>
      <c r="E188" s="17" t="s">
        <v>473</v>
      </c>
      <c r="F188" s="18">
        <v>14000</v>
      </c>
      <c r="G188" s="16"/>
      <c r="H188" s="12">
        <v>25</v>
      </c>
      <c r="I188" s="12">
        <f t="shared" si="20"/>
        <v>401.8</v>
      </c>
      <c r="J188" s="12">
        <f t="shared" si="21"/>
        <v>993.99999999999989</v>
      </c>
      <c r="K188" s="10">
        <f t="shared" si="26"/>
        <v>154.00000000000003</v>
      </c>
      <c r="L188" s="12">
        <f t="shared" si="22"/>
        <v>425.6</v>
      </c>
      <c r="M188" s="12">
        <f t="shared" si="23"/>
        <v>992.6</v>
      </c>
      <c r="N188" s="11"/>
      <c r="O188" s="12">
        <f t="shared" si="24"/>
        <v>2968</v>
      </c>
      <c r="P188" s="12">
        <f t="shared" si="28"/>
        <v>852.40000000000009</v>
      </c>
      <c r="Q188" s="12">
        <f t="shared" si="25"/>
        <v>2140.6</v>
      </c>
      <c r="R188" s="12">
        <f t="shared" si="29"/>
        <v>13147.6</v>
      </c>
      <c r="S188" s="13">
        <v>111</v>
      </c>
    </row>
    <row r="189" spans="1:19" s="14" customFormat="1" ht="33.950000000000003" customHeight="1">
      <c r="A189" s="47">
        <f t="shared" si="27"/>
        <v>185</v>
      </c>
      <c r="B189" s="2" t="s">
        <v>320</v>
      </c>
      <c r="C189" s="2" t="s">
        <v>63</v>
      </c>
      <c r="D189" s="2" t="s">
        <v>64</v>
      </c>
      <c r="E189" s="17" t="s">
        <v>475</v>
      </c>
      <c r="F189" s="15">
        <v>16400</v>
      </c>
      <c r="G189" s="16"/>
      <c r="H189" s="12">
        <v>25</v>
      </c>
      <c r="I189" s="12">
        <f t="shared" si="20"/>
        <v>470.68</v>
      </c>
      <c r="J189" s="12">
        <f t="shared" si="21"/>
        <v>1164.3999999999999</v>
      </c>
      <c r="K189" s="10">
        <f t="shared" si="26"/>
        <v>180.4</v>
      </c>
      <c r="L189" s="12">
        <f t="shared" si="22"/>
        <v>498.56</v>
      </c>
      <c r="M189" s="12">
        <f t="shared" si="23"/>
        <v>1162.76</v>
      </c>
      <c r="N189" s="11"/>
      <c r="O189" s="12">
        <f t="shared" si="24"/>
        <v>3476.8</v>
      </c>
      <c r="P189" s="12">
        <f t="shared" si="28"/>
        <v>994.24</v>
      </c>
      <c r="Q189" s="12">
        <f t="shared" si="25"/>
        <v>2507.56</v>
      </c>
      <c r="R189" s="12">
        <f t="shared" si="29"/>
        <v>15405.76</v>
      </c>
      <c r="S189" s="13">
        <v>111</v>
      </c>
    </row>
    <row r="190" spans="1:19" s="14" customFormat="1" ht="33.950000000000003" customHeight="1">
      <c r="A190" s="47">
        <f t="shared" si="27"/>
        <v>186</v>
      </c>
      <c r="B190" s="2" t="s">
        <v>321</v>
      </c>
      <c r="C190" s="2" t="s">
        <v>274</v>
      </c>
      <c r="D190" s="2" t="s">
        <v>73</v>
      </c>
      <c r="E190" s="17" t="s">
        <v>473</v>
      </c>
      <c r="F190" s="15">
        <v>14000</v>
      </c>
      <c r="G190" s="16"/>
      <c r="H190" s="12">
        <v>25</v>
      </c>
      <c r="I190" s="12">
        <f t="shared" si="20"/>
        <v>401.8</v>
      </c>
      <c r="J190" s="12">
        <f t="shared" si="21"/>
        <v>993.99999999999989</v>
      </c>
      <c r="K190" s="10">
        <f t="shared" si="26"/>
        <v>154.00000000000003</v>
      </c>
      <c r="L190" s="12">
        <f t="shared" si="22"/>
        <v>425.6</v>
      </c>
      <c r="M190" s="12">
        <f t="shared" si="23"/>
        <v>992.6</v>
      </c>
      <c r="N190" s="11"/>
      <c r="O190" s="12">
        <f t="shared" si="24"/>
        <v>2968</v>
      </c>
      <c r="P190" s="12">
        <f t="shared" si="28"/>
        <v>852.40000000000009</v>
      </c>
      <c r="Q190" s="12">
        <f t="shared" si="25"/>
        <v>2140.6</v>
      </c>
      <c r="R190" s="12">
        <f t="shared" si="29"/>
        <v>13147.6</v>
      </c>
      <c r="S190" s="13">
        <v>111</v>
      </c>
    </row>
    <row r="191" spans="1:19" s="14" customFormat="1" ht="33.950000000000003" customHeight="1">
      <c r="A191" s="47">
        <f t="shared" si="27"/>
        <v>187</v>
      </c>
      <c r="B191" s="2" t="s">
        <v>322</v>
      </c>
      <c r="C191" s="2" t="s">
        <v>60</v>
      </c>
      <c r="D191" s="2" t="s">
        <v>121</v>
      </c>
      <c r="E191" s="17" t="s">
        <v>473</v>
      </c>
      <c r="F191" s="15">
        <v>28000</v>
      </c>
      <c r="G191" s="16"/>
      <c r="H191" s="12">
        <v>25</v>
      </c>
      <c r="I191" s="12">
        <f t="shared" ref="I191:I253" si="30">+F191*2.87%</f>
        <v>803.6</v>
      </c>
      <c r="J191" s="12">
        <f t="shared" ref="J191:J253" si="31">+F191*7.1%</f>
        <v>1987.9999999999998</v>
      </c>
      <c r="K191" s="10">
        <f t="shared" si="26"/>
        <v>308.00000000000006</v>
      </c>
      <c r="L191" s="12">
        <f t="shared" ref="L191:L253" si="32">+F191*3.04%</f>
        <v>851.2</v>
      </c>
      <c r="M191" s="12">
        <f t="shared" ref="M191:M253" si="33">+F191*7.09%</f>
        <v>1985.2</v>
      </c>
      <c r="N191" s="11"/>
      <c r="O191" s="12">
        <f t="shared" ref="O191:O253" si="34">SUM(I191:N191)</f>
        <v>5936</v>
      </c>
      <c r="P191" s="12">
        <f t="shared" si="28"/>
        <v>1679.8000000000002</v>
      </c>
      <c r="Q191" s="12">
        <f t="shared" ref="Q191:Q253" si="35">+J191+K191+M191</f>
        <v>4281.2</v>
      </c>
      <c r="R191" s="12">
        <f t="shared" si="29"/>
        <v>26320.2</v>
      </c>
      <c r="S191" s="13">
        <v>111</v>
      </c>
    </row>
    <row r="192" spans="1:19" s="14" customFormat="1" ht="33.950000000000003" customHeight="1">
      <c r="A192" s="47">
        <f t="shared" si="27"/>
        <v>188</v>
      </c>
      <c r="B192" s="2" t="s">
        <v>323</v>
      </c>
      <c r="C192" s="2" t="s">
        <v>40</v>
      </c>
      <c r="D192" s="2" t="s">
        <v>56</v>
      </c>
      <c r="E192" s="17" t="s">
        <v>473</v>
      </c>
      <c r="F192" s="15">
        <v>18000</v>
      </c>
      <c r="G192" s="16"/>
      <c r="H192" s="12">
        <v>25</v>
      </c>
      <c r="I192" s="12">
        <f t="shared" si="30"/>
        <v>516.6</v>
      </c>
      <c r="J192" s="12">
        <f t="shared" si="31"/>
        <v>1277.9999999999998</v>
      </c>
      <c r="K192" s="10">
        <f t="shared" ref="K192:K254" si="36">F192*1.1%</f>
        <v>198.00000000000003</v>
      </c>
      <c r="L192" s="12">
        <f t="shared" si="32"/>
        <v>547.20000000000005</v>
      </c>
      <c r="M192" s="12">
        <f t="shared" si="33"/>
        <v>1276.2</v>
      </c>
      <c r="N192" s="11"/>
      <c r="O192" s="12">
        <f t="shared" si="34"/>
        <v>3816</v>
      </c>
      <c r="P192" s="12">
        <f t="shared" si="28"/>
        <v>1088.8000000000002</v>
      </c>
      <c r="Q192" s="12">
        <f t="shared" si="35"/>
        <v>2752.2</v>
      </c>
      <c r="R192" s="12">
        <f t="shared" si="29"/>
        <v>16911.2</v>
      </c>
      <c r="S192" s="13">
        <v>111</v>
      </c>
    </row>
    <row r="193" spans="1:19" s="14" customFormat="1" ht="33.950000000000003" customHeight="1">
      <c r="A193" s="47">
        <f t="shared" si="27"/>
        <v>189</v>
      </c>
      <c r="B193" s="2" t="s">
        <v>324</v>
      </c>
      <c r="C193" s="2" t="s">
        <v>87</v>
      </c>
      <c r="D193" s="2" t="s">
        <v>56</v>
      </c>
      <c r="E193" s="17" t="s">
        <v>473</v>
      </c>
      <c r="F193" s="15">
        <v>20250</v>
      </c>
      <c r="G193" s="16"/>
      <c r="H193" s="12">
        <v>25</v>
      </c>
      <c r="I193" s="12">
        <f t="shared" si="30"/>
        <v>581.17499999999995</v>
      </c>
      <c r="J193" s="12">
        <f t="shared" si="31"/>
        <v>1437.7499999999998</v>
      </c>
      <c r="K193" s="10">
        <f t="shared" si="36"/>
        <v>222.75000000000003</v>
      </c>
      <c r="L193" s="12">
        <f t="shared" si="32"/>
        <v>615.6</v>
      </c>
      <c r="M193" s="12">
        <f t="shared" si="33"/>
        <v>1435.7250000000001</v>
      </c>
      <c r="N193" s="11">
        <v>932.76</v>
      </c>
      <c r="O193" s="12">
        <f t="shared" si="34"/>
        <v>5225.76</v>
      </c>
      <c r="P193" s="12">
        <f t="shared" si="28"/>
        <v>2154.5349999999999</v>
      </c>
      <c r="Q193" s="12">
        <f t="shared" si="35"/>
        <v>3096.2249999999999</v>
      </c>
      <c r="R193" s="12">
        <f t="shared" si="29"/>
        <v>18095.465</v>
      </c>
      <c r="S193" s="13">
        <v>111</v>
      </c>
    </row>
    <row r="194" spans="1:19" s="14" customFormat="1" ht="33.950000000000003" customHeight="1">
      <c r="A194" s="47">
        <f t="shared" ref="A194:A257" si="37">A193+1</f>
        <v>190</v>
      </c>
      <c r="B194" s="2" t="s">
        <v>325</v>
      </c>
      <c r="C194" s="2" t="s">
        <v>95</v>
      </c>
      <c r="D194" s="2" t="s">
        <v>164</v>
      </c>
      <c r="E194" s="17" t="s">
        <v>474</v>
      </c>
      <c r="F194" s="15">
        <v>12000</v>
      </c>
      <c r="G194" s="16"/>
      <c r="H194" s="12">
        <v>25</v>
      </c>
      <c r="I194" s="12">
        <f t="shared" si="30"/>
        <v>344.4</v>
      </c>
      <c r="J194" s="12">
        <f t="shared" si="31"/>
        <v>851.99999999999989</v>
      </c>
      <c r="K194" s="10">
        <f t="shared" si="36"/>
        <v>132</v>
      </c>
      <c r="L194" s="12">
        <f t="shared" si="32"/>
        <v>364.8</v>
      </c>
      <c r="M194" s="12">
        <f t="shared" si="33"/>
        <v>850.80000000000007</v>
      </c>
      <c r="N194" s="11"/>
      <c r="O194" s="12">
        <f t="shared" si="34"/>
        <v>2544</v>
      </c>
      <c r="P194" s="12">
        <f t="shared" ref="P194:P256" si="38">+G194+H194+I194+L194+N194</f>
        <v>734.2</v>
      </c>
      <c r="Q194" s="12">
        <f t="shared" si="35"/>
        <v>1834.8</v>
      </c>
      <c r="R194" s="12">
        <f t="shared" ref="R194:R256" si="39">+F194-P194</f>
        <v>11265.8</v>
      </c>
      <c r="S194" s="13">
        <v>111</v>
      </c>
    </row>
    <row r="195" spans="1:19" s="14" customFormat="1" ht="33.950000000000003" customHeight="1">
      <c r="A195" s="47">
        <f t="shared" si="37"/>
        <v>191</v>
      </c>
      <c r="B195" s="2" t="s">
        <v>326</v>
      </c>
      <c r="C195" s="2" t="s">
        <v>327</v>
      </c>
      <c r="D195" s="2" t="s">
        <v>502</v>
      </c>
      <c r="E195" s="17" t="s">
        <v>475</v>
      </c>
      <c r="F195" s="15">
        <v>37650</v>
      </c>
      <c r="G195" s="16"/>
      <c r="H195" s="12">
        <v>25</v>
      </c>
      <c r="I195" s="12">
        <f t="shared" si="30"/>
        <v>1080.5550000000001</v>
      </c>
      <c r="J195" s="12">
        <f t="shared" si="31"/>
        <v>2673.1499999999996</v>
      </c>
      <c r="K195" s="10">
        <f t="shared" si="36"/>
        <v>414.15000000000003</v>
      </c>
      <c r="L195" s="12">
        <f t="shared" si="32"/>
        <v>1144.56</v>
      </c>
      <c r="M195" s="12">
        <f t="shared" si="33"/>
        <v>2669.3850000000002</v>
      </c>
      <c r="N195" s="11"/>
      <c r="O195" s="12">
        <f t="shared" si="34"/>
        <v>7981.7999999999993</v>
      </c>
      <c r="P195" s="12">
        <f t="shared" si="38"/>
        <v>2250.1149999999998</v>
      </c>
      <c r="Q195" s="12">
        <f t="shared" si="35"/>
        <v>5756.6849999999995</v>
      </c>
      <c r="R195" s="12">
        <f t="shared" si="39"/>
        <v>35399.885000000002</v>
      </c>
      <c r="S195" s="13">
        <v>111</v>
      </c>
    </row>
    <row r="196" spans="1:19" s="14" customFormat="1" ht="33.950000000000003" customHeight="1">
      <c r="A196" s="47">
        <f t="shared" si="37"/>
        <v>192</v>
      </c>
      <c r="B196" s="2" t="s">
        <v>328</v>
      </c>
      <c r="C196" s="2" t="s">
        <v>156</v>
      </c>
      <c r="D196" s="2" t="s">
        <v>329</v>
      </c>
      <c r="E196" s="17" t="s">
        <v>475</v>
      </c>
      <c r="F196" s="15">
        <v>46500</v>
      </c>
      <c r="G196" s="16"/>
      <c r="H196" s="12">
        <v>25</v>
      </c>
      <c r="I196" s="12">
        <f t="shared" si="30"/>
        <v>1334.55</v>
      </c>
      <c r="J196" s="12">
        <f t="shared" si="31"/>
        <v>3301.4999999999995</v>
      </c>
      <c r="K196" s="10">
        <f t="shared" si="36"/>
        <v>511.50000000000006</v>
      </c>
      <c r="L196" s="12">
        <f t="shared" si="32"/>
        <v>1413.6</v>
      </c>
      <c r="M196" s="12">
        <f t="shared" si="33"/>
        <v>3296.8500000000004</v>
      </c>
      <c r="N196" s="11"/>
      <c r="O196" s="12">
        <f t="shared" si="34"/>
        <v>9858</v>
      </c>
      <c r="P196" s="12">
        <f t="shared" si="38"/>
        <v>2773.1499999999996</v>
      </c>
      <c r="Q196" s="12">
        <f t="shared" si="35"/>
        <v>7109.85</v>
      </c>
      <c r="R196" s="12">
        <f t="shared" si="39"/>
        <v>43726.85</v>
      </c>
      <c r="S196" s="13">
        <v>111</v>
      </c>
    </row>
    <row r="197" spans="1:19" s="14" customFormat="1" ht="33.950000000000003" customHeight="1">
      <c r="A197" s="47">
        <f t="shared" si="37"/>
        <v>193</v>
      </c>
      <c r="B197" s="2" t="s">
        <v>330</v>
      </c>
      <c r="C197" s="2" t="s">
        <v>34</v>
      </c>
      <c r="D197" s="2" t="s">
        <v>145</v>
      </c>
      <c r="E197" s="17" t="s">
        <v>473</v>
      </c>
      <c r="F197" s="18">
        <v>12740</v>
      </c>
      <c r="G197" s="16"/>
      <c r="H197" s="12">
        <v>25</v>
      </c>
      <c r="I197" s="12">
        <f t="shared" si="30"/>
        <v>365.63799999999998</v>
      </c>
      <c r="J197" s="12">
        <f t="shared" si="31"/>
        <v>904.54</v>
      </c>
      <c r="K197" s="10">
        <f t="shared" si="36"/>
        <v>140.14000000000001</v>
      </c>
      <c r="L197" s="12">
        <f t="shared" si="32"/>
        <v>387.29599999999999</v>
      </c>
      <c r="M197" s="12">
        <f t="shared" si="33"/>
        <v>903.26600000000008</v>
      </c>
      <c r="N197" s="11"/>
      <c r="O197" s="12">
        <f t="shared" si="34"/>
        <v>2700.88</v>
      </c>
      <c r="P197" s="12">
        <f t="shared" si="38"/>
        <v>777.93399999999997</v>
      </c>
      <c r="Q197" s="12">
        <f t="shared" si="35"/>
        <v>1947.9460000000001</v>
      </c>
      <c r="R197" s="12">
        <f t="shared" si="39"/>
        <v>11962.066000000001</v>
      </c>
      <c r="S197" s="13">
        <v>111</v>
      </c>
    </row>
    <row r="198" spans="1:19" s="14" customFormat="1" ht="33.950000000000003" customHeight="1">
      <c r="A198" s="47">
        <f t="shared" si="37"/>
        <v>194</v>
      </c>
      <c r="B198" s="2" t="s">
        <v>331</v>
      </c>
      <c r="C198" s="2" t="s">
        <v>49</v>
      </c>
      <c r="D198" s="2" t="s">
        <v>50</v>
      </c>
      <c r="E198" s="17" t="s">
        <v>473</v>
      </c>
      <c r="F198" s="15">
        <v>16350</v>
      </c>
      <c r="G198" s="16"/>
      <c r="H198" s="12">
        <v>25</v>
      </c>
      <c r="I198" s="12">
        <f t="shared" si="30"/>
        <v>469.245</v>
      </c>
      <c r="J198" s="12">
        <f t="shared" si="31"/>
        <v>1160.8499999999999</v>
      </c>
      <c r="K198" s="10">
        <f t="shared" si="36"/>
        <v>179.85000000000002</v>
      </c>
      <c r="L198" s="12">
        <f t="shared" si="32"/>
        <v>497.04</v>
      </c>
      <c r="M198" s="12">
        <f t="shared" si="33"/>
        <v>1159.2150000000001</v>
      </c>
      <c r="N198" s="11"/>
      <c r="O198" s="12">
        <f t="shared" si="34"/>
        <v>3466.2</v>
      </c>
      <c r="P198" s="12">
        <f t="shared" si="38"/>
        <v>991.28500000000008</v>
      </c>
      <c r="Q198" s="12">
        <f t="shared" si="35"/>
        <v>2499.915</v>
      </c>
      <c r="R198" s="12">
        <f t="shared" si="39"/>
        <v>15358.715</v>
      </c>
      <c r="S198" s="13">
        <v>111</v>
      </c>
    </row>
    <row r="199" spans="1:19" s="14" customFormat="1" ht="33.950000000000003" customHeight="1">
      <c r="A199" s="47">
        <f t="shared" si="37"/>
        <v>195</v>
      </c>
      <c r="B199" s="2" t="s">
        <v>332</v>
      </c>
      <c r="C199" s="2" t="s">
        <v>274</v>
      </c>
      <c r="D199" s="2" t="s">
        <v>484</v>
      </c>
      <c r="E199" s="17" t="s">
        <v>473</v>
      </c>
      <c r="F199" s="18">
        <v>35000</v>
      </c>
      <c r="G199" s="16"/>
      <c r="H199" s="12">
        <v>25</v>
      </c>
      <c r="I199" s="12">
        <f t="shared" si="30"/>
        <v>1004.5</v>
      </c>
      <c r="J199" s="12">
        <f t="shared" si="31"/>
        <v>2485</v>
      </c>
      <c r="K199" s="10">
        <f t="shared" si="36"/>
        <v>385.00000000000006</v>
      </c>
      <c r="L199" s="12">
        <f t="shared" si="32"/>
        <v>1064</v>
      </c>
      <c r="M199" s="12">
        <f t="shared" si="33"/>
        <v>2481.5</v>
      </c>
      <c r="N199" s="11"/>
      <c r="O199" s="12">
        <f t="shared" si="34"/>
        <v>7420</v>
      </c>
      <c r="P199" s="12">
        <f t="shared" si="38"/>
        <v>2093.5</v>
      </c>
      <c r="Q199" s="12">
        <f t="shared" si="35"/>
        <v>5351.5</v>
      </c>
      <c r="R199" s="12">
        <f t="shared" si="39"/>
        <v>32906.5</v>
      </c>
      <c r="S199" s="13">
        <v>111</v>
      </c>
    </row>
    <row r="200" spans="1:19" s="14" customFormat="1" ht="33.950000000000003" customHeight="1">
      <c r="A200" s="47">
        <f t="shared" si="37"/>
        <v>196</v>
      </c>
      <c r="B200" s="2" t="s">
        <v>333</v>
      </c>
      <c r="C200" s="2" t="s">
        <v>156</v>
      </c>
      <c r="D200" s="2" t="s">
        <v>159</v>
      </c>
      <c r="E200" s="17" t="s">
        <v>475</v>
      </c>
      <c r="F200" s="15">
        <v>31000</v>
      </c>
      <c r="G200" s="16"/>
      <c r="H200" s="12">
        <v>25</v>
      </c>
      <c r="I200" s="12">
        <f t="shared" si="30"/>
        <v>889.7</v>
      </c>
      <c r="J200" s="12">
        <f t="shared" si="31"/>
        <v>2201</v>
      </c>
      <c r="K200" s="10">
        <f t="shared" si="36"/>
        <v>341.00000000000006</v>
      </c>
      <c r="L200" s="12">
        <f t="shared" si="32"/>
        <v>942.4</v>
      </c>
      <c r="M200" s="12">
        <f t="shared" si="33"/>
        <v>2197.9</v>
      </c>
      <c r="N200" s="11"/>
      <c r="O200" s="12">
        <f t="shared" si="34"/>
        <v>6572</v>
      </c>
      <c r="P200" s="12">
        <f t="shared" si="38"/>
        <v>1857.1</v>
      </c>
      <c r="Q200" s="12">
        <f t="shared" si="35"/>
        <v>4739.8999999999996</v>
      </c>
      <c r="R200" s="12">
        <f t="shared" si="39"/>
        <v>29142.9</v>
      </c>
      <c r="S200" s="13">
        <v>111</v>
      </c>
    </row>
    <row r="201" spans="1:19" s="14" customFormat="1" ht="33.950000000000003" customHeight="1">
      <c r="A201" s="47">
        <f t="shared" si="37"/>
        <v>197</v>
      </c>
      <c r="B201" s="2" t="s">
        <v>334</v>
      </c>
      <c r="C201" s="2" t="s">
        <v>60</v>
      </c>
      <c r="D201" s="2" t="s">
        <v>121</v>
      </c>
      <c r="E201" s="17" t="s">
        <v>475</v>
      </c>
      <c r="F201" s="15">
        <v>35000</v>
      </c>
      <c r="G201" s="16"/>
      <c r="H201" s="12">
        <v>25</v>
      </c>
      <c r="I201" s="12">
        <f t="shared" si="30"/>
        <v>1004.5</v>
      </c>
      <c r="J201" s="12">
        <f t="shared" si="31"/>
        <v>2485</v>
      </c>
      <c r="K201" s="10">
        <f t="shared" si="36"/>
        <v>385.00000000000006</v>
      </c>
      <c r="L201" s="12">
        <f t="shared" si="32"/>
        <v>1064</v>
      </c>
      <c r="M201" s="12">
        <f t="shared" si="33"/>
        <v>2481.5</v>
      </c>
      <c r="N201" s="11"/>
      <c r="O201" s="12">
        <f t="shared" si="34"/>
        <v>7420</v>
      </c>
      <c r="P201" s="12">
        <f t="shared" si="38"/>
        <v>2093.5</v>
      </c>
      <c r="Q201" s="12">
        <f t="shared" si="35"/>
        <v>5351.5</v>
      </c>
      <c r="R201" s="12">
        <f t="shared" si="39"/>
        <v>32906.5</v>
      </c>
      <c r="S201" s="13">
        <v>111</v>
      </c>
    </row>
    <row r="202" spans="1:19" s="14" customFormat="1" ht="33.950000000000003" customHeight="1">
      <c r="A202" s="47">
        <f t="shared" si="37"/>
        <v>198</v>
      </c>
      <c r="B202" s="2" t="s">
        <v>335</v>
      </c>
      <c r="C202" s="2" t="s">
        <v>55</v>
      </c>
      <c r="D202" s="2" t="s">
        <v>56</v>
      </c>
      <c r="E202" s="17" t="s">
        <v>475</v>
      </c>
      <c r="F202" s="15">
        <v>20250</v>
      </c>
      <c r="G202" s="16"/>
      <c r="H202" s="12">
        <v>25</v>
      </c>
      <c r="I202" s="12">
        <f t="shared" si="30"/>
        <v>581.17499999999995</v>
      </c>
      <c r="J202" s="12">
        <f t="shared" si="31"/>
        <v>1437.7499999999998</v>
      </c>
      <c r="K202" s="10">
        <f t="shared" si="36"/>
        <v>222.75000000000003</v>
      </c>
      <c r="L202" s="12">
        <f t="shared" si="32"/>
        <v>615.6</v>
      </c>
      <c r="M202" s="12">
        <f t="shared" si="33"/>
        <v>1435.7250000000001</v>
      </c>
      <c r="N202" s="11">
        <v>1865.52</v>
      </c>
      <c r="O202" s="12">
        <f t="shared" si="34"/>
        <v>6158.52</v>
      </c>
      <c r="P202" s="12">
        <f t="shared" si="38"/>
        <v>3087.2950000000001</v>
      </c>
      <c r="Q202" s="12">
        <f t="shared" si="35"/>
        <v>3096.2249999999999</v>
      </c>
      <c r="R202" s="12">
        <f t="shared" si="39"/>
        <v>17162.705000000002</v>
      </c>
      <c r="S202" s="13">
        <v>111</v>
      </c>
    </row>
    <row r="203" spans="1:19" s="14" customFormat="1" ht="33.950000000000003" customHeight="1">
      <c r="A203" s="47">
        <f t="shared" si="37"/>
        <v>199</v>
      </c>
      <c r="B203" s="2" t="s">
        <v>336</v>
      </c>
      <c r="C203" s="2" t="s">
        <v>95</v>
      </c>
      <c r="D203" s="2" t="s">
        <v>337</v>
      </c>
      <c r="E203" s="17" t="s">
        <v>475</v>
      </c>
      <c r="F203" s="15">
        <v>22820</v>
      </c>
      <c r="G203" s="16"/>
      <c r="H203" s="12">
        <v>25</v>
      </c>
      <c r="I203" s="12">
        <f t="shared" si="30"/>
        <v>654.93399999999997</v>
      </c>
      <c r="J203" s="12">
        <f t="shared" si="31"/>
        <v>1620.2199999999998</v>
      </c>
      <c r="K203" s="10">
        <f t="shared" si="36"/>
        <v>251.02000000000004</v>
      </c>
      <c r="L203" s="12">
        <f t="shared" si="32"/>
        <v>693.72799999999995</v>
      </c>
      <c r="M203" s="12">
        <f t="shared" si="33"/>
        <v>1617.9380000000001</v>
      </c>
      <c r="N203" s="11"/>
      <c r="O203" s="12">
        <f t="shared" si="34"/>
        <v>4837.84</v>
      </c>
      <c r="P203" s="12">
        <f t="shared" si="38"/>
        <v>1373.6619999999998</v>
      </c>
      <c r="Q203" s="12">
        <f t="shared" si="35"/>
        <v>3489.1779999999999</v>
      </c>
      <c r="R203" s="12">
        <f t="shared" si="39"/>
        <v>21446.338</v>
      </c>
      <c r="S203" s="13">
        <v>111</v>
      </c>
    </row>
    <row r="204" spans="1:19" s="14" customFormat="1" ht="33.950000000000003" customHeight="1">
      <c r="A204" s="47">
        <f t="shared" si="37"/>
        <v>200</v>
      </c>
      <c r="B204" s="2" t="s">
        <v>338</v>
      </c>
      <c r="C204" s="2" t="s">
        <v>491</v>
      </c>
      <c r="D204" s="2" t="s">
        <v>492</v>
      </c>
      <c r="E204" s="17" t="s">
        <v>474</v>
      </c>
      <c r="F204" s="15">
        <v>16000</v>
      </c>
      <c r="G204" s="16"/>
      <c r="H204" s="12">
        <v>25</v>
      </c>
      <c r="I204" s="12">
        <f t="shared" si="30"/>
        <v>459.2</v>
      </c>
      <c r="J204" s="12">
        <f t="shared" si="31"/>
        <v>1136</v>
      </c>
      <c r="K204" s="10">
        <f t="shared" si="36"/>
        <v>176.00000000000003</v>
      </c>
      <c r="L204" s="12">
        <f t="shared" si="32"/>
        <v>486.4</v>
      </c>
      <c r="M204" s="12">
        <f t="shared" si="33"/>
        <v>1134.4000000000001</v>
      </c>
      <c r="N204" s="11"/>
      <c r="O204" s="12">
        <f t="shared" si="34"/>
        <v>3392</v>
      </c>
      <c r="P204" s="12">
        <f t="shared" si="38"/>
        <v>970.59999999999991</v>
      </c>
      <c r="Q204" s="12">
        <f t="shared" si="35"/>
        <v>2446.4</v>
      </c>
      <c r="R204" s="12">
        <f t="shared" si="39"/>
        <v>15029.4</v>
      </c>
      <c r="S204" s="13">
        <v>111</v>
      </c>
    </row>
    <row r="205" spans="1:19" s="14" customFormat="1" ht="33.950000000000003" customHeight="1">
      <c r="A205" s="47">
        <f t="shared" si="37"/>
        <v>201</v>
      </c>
      <c r="B205" s="2" t="s">
        <v>339</v>
      </c>
      <c r="C205" s="2" t="s">
        <v>340</v>
      </c>
      <c r="D205" s="2" t="s">
        <v>341</v>
      </c>
      <c r="E205" s="17" t="s">
        <v>475</v>
      </c>
      <c r="F205" s="15">
        <v>50000</v>
      </c>
      <c r="G205" s="16">
        <v>1854</v>
      </c>
      <c r="H205" s="12">
        <v>25</v>
      </c>
      <c r="I205" s="12">
        <f t="shared" si="30"/>
        <v>1435</v>
      </c>
      <c r="J205" s="12">
        <f t="shared" si="31"/>
        <v>3549.9999999999995</v>
      </c>
      <c r="K205" s="10">
        <f t="shared" si="36"/>
        <v>550</v>
      </c>
      <c r="L205" s="12">
        <f t="shared" si="32"/>
        <v>1520</v>
      </c>
      <c r="M205" s="12">
        <f t="shared" si="33"/>
        <v>3545.0000000000005</v>
      </c>
      <c r="N205" s="11"/>
      <c r="O205" s="12">
        <f t="shared" si="34"/>
        <v>10600</v>
      </c>
      <c r="P205" s="12">
        <f t="shared" si="38"/>
        <v>4834</v>
      </c>
      <c r="Q205" s="12">
        <f t="shared" si="35"/>
        <v>7645</v>
      </c>
      <c r="R205" s="12">
        <f t="shared" si="39"/>
        <v>45166</v>
      </c>
      <c r="S205" s="13">
        <v>111</v>
      </c>
    </row>
    <row r="206" spans="1:19" s="14" customFormat="1" ht="33.950000000000003" customHeight="1">
      <c r="A206" s="47">
        <f t="shared" si="37"/>
        <v>202</v>
      </c>
      <c r="B206" s="2" t="s">
        <v>342</v>
      </c>
      <c r="C206" s="2" t="s">
        <v>501</v>
      </c>
      <c r="D206" s="2" t="s">
        <v>73</v>
      </c>
      <c r="E206" s="17" t="s">
        <v>475</v>
      </c>
      <c r="F206" s="15">
        <v>15250</v>
      </c>
      <c r="G206" s="16"/>
      <c r="H206" s="12">
        <v>25</v>
      </c>
      <c r="I206" s="12">
        <f t="shared" si="30"/>
        <v>437.67500000000001</v>
      </c>
      <c r="J206" s="12">
        <f t="shared" si="31"/>
        <v>1082.75</v>
      </c>
      <c r="K206" s="10">
        <f t="shared" si="36"/>
        <v>167.75000000000003</v>
      </c>
      <c r="L206" s="12">
        <f t="shared" si="32"/>
        <v>463.6</v>
      </c>
      <c r="M206" s="12">
        <f t="shared" si="33"/>
        <v>1081.2250000000001</v>
      </c>
      <c r="N206" s="11"/>
      <c r="O206" s="12">
        <f t="shared" si="34"/>
        <v>3233</v>
      </c>
      <c r="P206" s="12">
        <f t="shared" si="38"/>
        <v>926.27500000000009</v>
      </c>
      <c r="Q206" s="12">
        <f t="shared" si="35"/>
        <v>2331.7250000000004</v>
      </c>
      <c r="R206" s="12">
        <f t="shared" si="39"/>
        <v>14323.725</v>
      </c>
      <c r="S206" s="13">
        <v>111</v>
      </c>
    </row>
    <row r="207" spans="1:19" s="14" customFormat="1" ht="33.950000000000003" customHeight="1">
      <c r="A207" s="47">
        <f t="shared" si="37"/>
        <v>203</v>
      </c>
      <c r="B207" s="2" t="s">
        <v>343</v>
      </c>
      <c r="C207" s="2" t="s">
        <v>491</v>
      </c>
      <c r="D207" s="2" t="s">
        <v>252</v>
      </c>
      <c r="E207" s="17" t="s">
        <v>473</v>
      </c>
      <c r="F207" s="15">
        <v>40000</v>
      </c>
      <c r="G207" s="16"/>
      <c r="H207" s="12">
        <v>25</v>
      </c>
      <c r="I207" s="12">
        <f t="shared" si="30"/>
        <v>1148</v>
      </c>
      <c r="J207" s="12">
        <f t="shared" si="31"/>
        <v>2839.9999999999995</v>
      </c>
      <c r="K207" s="10">
        <f t="shared" si="36"/>
        <v>440.00000000000006</v>
      </c>
      <c r="L207" s="12">
        <f t="shared" si="32"/>
        <v>1216</v>
      </c>
      <c r="M207" s="12">
        <f t="shared" si="33"/>
        <v>2836</v>
      </c>
      <c r="N207" s="11">
        <v>932.76</v>
      </c>
      <c r="O207" s="12">
        <f t="shared" si="34"/>
        <v>9412.76</v>
      </c>
      <c r="P207" s="12">
        <f t="shared" si="38"/>
        <v>3321.76</v>
      </c>
      <c r="Q207" s="12">
        <f t="shared" si="35"/>
        <v>6116</v>
      </c>
      <c r="R207" s="12">
        <f t="shared" si="39"/>
        <v>36678.239999999998</v>
      </c>
      <c r="S207" s="13">
        <v>111</v>
      </c>
    </row>
    <row r="208" spans="1:19" s="14" customFormat="1" ht="33.950000000000003" customHeight="1">
      <c r="A208" s="47">
        <f t="shared" si="37"/>
        <v>204</v>
      </c>
      <c r="B208" s="2" t="s">
        <v>344</v>
      </c>
      <c r="C208" s="2" t="s">
        <v>92</v>
      </c>
      <c r="D208" s="2" t="s">
        <v>237</v>
      </c>
      <c r="E208" s="17" t="s">
        <v>473</v>
      </c>
      <c r="F208" s="15">
        <v>23600</v>
      </c>
      <c r="G208" s="16"/>
      <c r="H208" s="12">
        <v>25</v>
      </c>
      <c r="I208" s="12">
        <f t="shared" si="30"/>
        <v>677.32</v>
      </c>
      <c r="J208" s="12">
        <f t="shared" si="31"/>
        <v>1675.6</v>
      </c>
      <c r="K208" s="10">
        <f t="shared" si="36"/>
        <v>259.60000000000002</v>
      </c>
      <c r="L208" s="12">
        <f t="shared" si="32"/>
        <v>717.44</v>
      </c>
      <c r="M208" s="12">
        <f t="shared" si="33"/>
        <v>1673.24</v>
      </c>
      <c r="N208" s="11"/>
      <c r="O208" s="12">
        <f t="shared" si="34"/>
        <v>5003.2</v>
      </c>
      <c r="P208" s="12">
        <f t="shared" si="38"/>
        <v>1419.7600000000002</v>
      </c>
      <c r="Q208" s="12">
        <f t="shared" si="35"/>
        <v>3608.4399999999996</v>
      </c>
      <c r="R208" s="12">
        <f t="shared" si="39"/>
        <v>22180.239999999998</v>
      </c>
      <c r="S208" s="13">
        <v>111</v>
      </c>
    </row>
    <row r="209" spans="1:19" s="14" customFormat="1" ht="33.950000000000003" customHeight="1">
      <c r="A209" s="47">
        <f t="shared" si="37"/>
        <v>205</v>
      </c>
      <c r="B209" s="2" t="s">
        <v>345</v>
      </c>
      <c r="C209" s="2" t="s">
        <v>151</v>
      </c>
      <c r="D209" s="2" t="s">
        <v>56</v>
      </c>
      <c r="E209" s="17" t="s">
        <v>475</v>
      </c>
      <c r="F209" s="15">
        <v>18000</v>
      </c>
      <c r="G209" s="16"/>
      <c r="H209" s="12">
        <v>25</v>
      </c>
      <c r="I209" s="12">
        <f t="shared" si="30"/>
        <v>516.6</v>
      </c>
      <c r="J209" s="12">
        <f t="shared" si="31"/>
        <v>1277.9999999999998</v>
      </c>
      <c r="K209" s="10">
        <f t="shared" si="36"/>
        <v>198.00000000000003</v>
      </c>
      <c r="L209" s="12">
        <f t="shared" si="32"/>
        <v>547.20000000000005</v>
      </c>
      <c r="M209" s="12">
        <f t="shared" si="33"/>
        <v>1276.2</v>
      </c>
      <c r="N209" s="11">
        <v>1865.52</v>
      </c>
      <c r="O209" s="12">
        <f t="shared" si="34"/>
        <v>5681.52</v>
      </c>
      <c r="P209" s="12">
        <f t="shared" si="38"/>
        <v>2954.32</v>
      </c>
      <c r="Q209" s="12">
        <f t="shared" si="35"/>
        <v>2752.2</v>
      </c>
      <c r="R209" s="12">
        <f t="shared" si="39"/>
        <v>15045.68</v>
      </c>
      <c r="S209" s="13">
        <v>111</v>
      </c>
    </row>
    <row r="210" spans="1:19" s="14" customFormat="1" ht="33.950000000000003" customHeight="1">
      <c r="A210" s="47">
        <f t="shared" si="37"/>
        <v>206</v>
      </c>
      <c r="B210" s="2" t="s">
        <v>346</v>
      </c>
      <c r="C210" s="2" t="s">
        <v>347</v>
      </c>
      <c r="D210" s="2" t="s">
        <v>504</v>
      </c>
      <c r="E210" s="17" t="s">
        <v>473</v>
      </c>
      <c r="F210" s="15">
        <v>72900</v>
      </c>
      <c r="G210" s="16">
        <v>5727.65</v>
      </c>
      <c r="H210" s="12">
        <v>25</v>
      </c>
      <c r="I210" s="12">
        <f>+F210*2.87%</f>
        <v>2092.23</v>
      </c>
      <c r="J210" s="12">
        <f t="shared" si="31"/>
        <v>5175.8999999999996</v>
      </c>
      <c r="K210" s="10">
        <f t="shared" si="36"/>
        <v>801.90000000000009</v>
      </c>
      <c r="L210" s="12">
        <f t="shared" si="32"/>
        <v>2216.16</v>
      </c>
      <c r="M210" s="12">
        <f t="shared" si="33"/>
        <v>5168.6100000000006</v>
      </c>
      <c r="N210" s="11">
        <v>932.76</v>
      </c>
      <c r="O210" s="12">
        <f t="shared" si="34"/>
        <v>16387.559999999998</v>
      </c>
      <c r="P210" s="12">
        <f t="shared" si="38"/>
        <v>10993.8</v>
      </c>
      <c r="Q210" s="12">
        <f t="shared" si="35"/>
        <v>11146.41</v>
      </c>
      <c r="R210" s="12">
        <f t="shared" si="39"/>
        <v>61906.2</v>
      </c>
      <c r="S210" s="13">
        <v>111</v>
      </c>
    </row>
    <row r="211" spans="1:19" s="14" customFormat="1" ht="33.950000000000003" customHeight="1">
      <c r="A211" s="47">
        <f t="shared" si="37"/>
        <v>207</v>
      </c>
      <c r="B211" s="2" t="s">
        <v>348</v>
      </c>
      <c r="C211" s="2" t="s">
        <v>151</v>
      </c>
      <c r="D211" s="2" t="s">
        <v>35</v>
      </c>
      <c r="E211" s="17" t="s">
        <v>474</v>
      </c>
      <c r="F211" s="15">
        <v>10910</v>
      </c>
      <c r="G211" s="16"/>
      <c r="H211" s="12">
        <v>25</v>
      </c>
      <c r="I211" s="12">
        <f t="shared" si="30"/>
        <v>313.11700000000002</v>
      </c>
      <c r="J211" s="12">
        <f t="shared" si="31"/>
        <v>774.6099999999999</v>
      </c>
      <c r="K211" s="10">
        <f t="shared" si="36"/>
        <v>120.01</v>
      </c>
      <c r="L211" s="12">
        <f t="shared" si="32"/>
        <v>331.66399999999999</v>
      </c>
      <c r="M211" s="12">
        <f t="shared" si="33"/>
        <v>773.51900000000001</v>
      </c>
      <c r="N211" s="11"/>
      <c r="O211" s="12">
        <f t="shared" si="34"/>
        <v>2312.92</v>
      </c>
      <c r="P211" s="12">
        <f t="shared" si="38"/>
        <v>669.78099999999995</v>
      </c>
      <c r="Q211" s="12">
        <f t="shared" si="35"/>
        <v>1668.1389999999999</v>
      </c>
      <c r="R211" s="12">
        <f t="shared" si="39"/>
        <v>10240.219000000001</v>
      </c>
      <c r="S211" s="13">
        <v>111</v>
      </c>
    </row>
    <row r="212" spans="1:19" s="14" customFormat="1" ht="33.950000000000003" customHeight="1">
      <c r="A212" s="47">
        <f t="shared" si="37"/>
        <v>208</v>
      </c>
      <c r="B212" s="8" t="s">
        <v>349</v>
      </c>
      <c r="C212" s="8" t="s">
        <v>163</v>
      </c>
      <c r="D212" s="8" t="s">
        <v>35</v>
      </c>
      <c r="E212" s="9" t="s">
        <v>474</v>
      </c>
      <c r="F212" s="10">
        <v>10000</v>
      </c>
      <c r="G212" s="11"/>
      <c r="H212" s="12">
        <v>25</v>
      </c>
      <c r="I212" s="12">
        <f t="shared" si="30"/>
        <v>287</v>
      </c>
      <c r="J212" s="12">
        <f t="shared" si="31"/>
        <v>709.99999999999989</v>
      </c>
      <c r="K212" s="10">
        <f t="shared" si="36"/>
        <v>110.00000000000001</v>
      </c>
      <c r="L212" s="12">
        <f t="shared" si="32"/>
        <v>304</v>
      </c>
      <c r="M212" s="12">
        <f t="shared" si="33"/>
        <v>709</v>
      </c>
      <c r="N212" s="11"/>
      <c r="O212" s="12">
        <f t="shared" si="34"/>
        <v>2120</v>
      </c>
      <c r="P212" s="12">
        <f t="shared" si="38"/>
        <v>616</v>
      </c>
      <c r="Q212" s="12">
        <f t="shared" si="35"/>
        <v>1529</v>
      </c>
      <c r="R212" s="12">
        <f t="shared" si="39"/>
        <v>9384</v>
      </c>
      <c r="S212" s="13">
        <v>111</v>
      </c>
    </row>
    <row r="213" spans="1:19" s="14" customFormat="1" ht="33.950000000000003" customHeight="1">
      <c r="A213" s="47">
        <f t="shared" si="37"/>
        <v>209</v>
      </c>
      <c r="B213" s="2" t="s">
        <v>350</v>
      </c>
      <c r="C213" s="2" t="s">
        <v>55</v>
      </c>
      <c r="D213" s="2" t="s">
        <v>44</v>
      </c>
      <c r="E213" s="17" t="s">
        <v>473</v>
      </c>
      <c r="F213" s="15">
        <v>18000</v>
      </c>
      <c r="G213" s="16"/>
      <c r="H213" s="12">
        <v>25</v>
      </c>
      <c r="I213" s="12">
        <f t="shared" si="30"/>
        <v>516.6</v>
      </c>
      <c r="J213" s="12">
        <f t="shared" si="31"/>
        <v>1277.9999999999998</v>
      </c>
      <c r="K213" s="10">
        <f t="shared" si="36"/>
        <v>198.00000000000003</v>
      </c>
      <c r="L213" s="12">
        <f t="shared" si="32"/>
        <v>547.20000000000005</v>
      </c>
      <c r="M213" s="12">
        <f t="shared" si="33"/>
        <v>1276.2</v>
      </c>
      <c r="N213" s="11"/>
      <c r="O213" s="12">
        <f t="shared" si="34"/>
        <v>3816</v>
      </c>
      <c r="P213" s="12">
        <f t="shared" si="38"/>
        <v>1088.8000000000002</v>
      </c>
      <c r="Q213" s="12">
        <f t="shared" si="35"/>
        <v>2752.2</v>
      </c>
      <c r="R213" s="12">
        <f t="shared" si="39"/>
        <v>16911.2</v>
      </c>
      <c r="S213" s="13">
        <v>111</v>
      </c>
    </row>
    <row r="214" spans="1:19" s="14" customFormat="1" ht="33.950000000000003" customHeight="1">
      <c r="A214" s="47">
        <f t="shared" si="37"/>
        <v>210</v>
      </c>
      <c r="B214" s="2" t="s">
        <v>351</v>
      </c>
      <c r="C214" s="2" t="s">
        <v>496</v>
      </c>
      <c r="D214" s="2" t="s">
        <v>352</v>
      </c>
      <c r="E214" s="17" t="s">
        <v>475</v>
      </c>
      <c r="F214" s="15">
        <v>36000</v>
      </c>
      <c r="G214" s="16"/>
      <c r="H214" s="12">
        <v>25</v>
      </c>
      <c r="I214" s="12">
        <f t="shared" si="30"/>
        <v>1033.2</v>
      </c>
      <c r="J214" s="12">
        <f t="shared" si="31"/>
        <v>2555.9999999999995</v>
      </c>
      <c r="K214" s="10">
        <f t="shared" si="36"/>
        <v>396.00000000000006</v>
      </c>
      <c r="L214" s="12">
        <f t="shared" si="32"/>
        <v>1094.4000000000001</v>
      </c>
      <c r="M214" s="12">
        <f t="shared" si="33"/>
        <v>2552.4</v>
      </c>
      <c r="N214" s="11"/>
      <c r="O214" s="12">
        <f t="shared" si="34"/>
        <v>7632</v>
      </c>
      <c r="P214" s="12">
        <f t="shared" si="38"/>
        <v>2152.6000000000004</v>
      </c>
      <c r="Q214" s="12">
        <f t="shared" si="35"/>
        <v>5504.4</v>
      </c>
      <c r="R214" s="12">
        <f t="shared" si="39"/>
        <v>33847.4</v>
      </c>
      <c r="S214" s="13">
        <v>111</v>
      </c>
    </row>
    <row r="215" spans="1:19" s="14" customFormat="1" ht="33.950000000000003" customHeight="1">
      <c r="A215" s="47">
        <f t="shared" si="37"/>
        <v>211</v>
      </c>
      <c r="B215" s="2" t="s">
        <v>353</v>
      </c>
      <c r="C215" s="2" t="s">
        <v>92</v>
      </c>
      <c r="D215" s="2" t="s">
        <v>61</v>
      </c>
      <c r="E215" s="17" t="s">
        <v>475</v>
      </c>
      <c r="F215" s="15">
        <v>15160</v>
      </c>
      <c r="G215" s="16"/>
      <c r="H215" s="12">
        <v>25</v>
      </c>
      <c r="I215" s="12">
        <f t="shared" si="30"/>
        <v>435.09199999999998</v>
      </c>
      <c r="J215" s="12">
        <f t="shared" si="31"/>
        <v>1076.3599999999999</v>
      </c>
      <c r="K215" s="10">
        <f t="shared" si="36"/>
        <v>166.76000000000002</v>
      </c>
      <c r="L215" s="12">
        <f t="shared" si="32"/>
        <v>460.86399999999998</v>
      </c>
      <c r="M215" s="12">
        <f t="shared" si="33"/>
        <v>1074.8440000000001</v>
      </c>
      <c r="N215" s="11"/>
      <c r="O215" s="12">
        <f t="shared" si="34"/>
        <v>3213.9199999999996</v>
      </c>
      <c r="P215" s="12">
        <f t="shared" si="38"/>
        <v>920.9559999999999</v>
      </c>
      <c r="Q215" s="12">
        <f t="shared" si="35"/>
        <v>2317.9639999999999</v>
      </c>
      <c r="R215" s="12">
        <f t="shared" si="39"/>
        <v>14239.044</v>
      </c>
      <c r="S215" s="13">
        <v>111</v>
      </c>
    </row>
    <row r="216" spans="1:19" s="14" customFormat="1" ht="33.950000000000003" customHeight="1">
      <c r="A216" s="47">
        <f t="shared" si="37"/>
        <v>212</v>
      </c>
      <c r="B216" s="2" t="s">
        <v>354</v>
      </c>
      <c r="C216" s="2" t="s">
        <v>355</v>
      </c>
      <c r="D216" s="2" t="s">
        <v>121</v>
      </c>
      <c r="E216" s="17" t="s">
        <v>475</v>
      </c>
      <c r="F216" s="15">
        <v>25460</v>
      </c>
      <c r="G216" s="16"/>
      <c r="H216" s="12">
        <v>25</v>
      </c>
      <c r="I216" s="12">
        <f t="shared" si="30"/>
        <v>730.702</v>
      </c>
      <c r="J216" s="12">
        <f t="shared" si="31"/>
        <v>1807.6599999999999</v>
      </c>
      <c r="K216" s="10">
        <f t="shared" si="36"/>
        <v>280.06</v>
      </c>
      <c r="L216" s="12">
        <f t="shared" si="32"/>
        <v>773.98400000000004</v>
      </c>
      <c r="M216" s="12">
        <f t="shared" si="33"/>
        <v>1805.114</v>
      </c>
      <c r="N216" s="11">
        <v>1865.52</v>
      </c>
      <c r="O216" s="12">
        <f t="shared" si="34"/>
        <v>7263.0400000000009</v>
      </c>
      <c r="P216" s="12">
        <f t="shared" si="38"/>
        <v>3395.2060000000001</v>
      </c>
      <c r="Q216" s="12">
        <f t="shared" si="35"/>
        <v>3892.8339999999998</v>
      </c>
      <c r="R216" s="12">
        <f t="shared" si="39"/>
        <v>22064.794000000002</v>
      </c>
      <c r="S216" s="13">
        <v>111</v>
      </c>
    </row>
    <row r="217" spans="1:19" s="14" customFormat="1" ht="33.950000000000003" customHeight="1">
      <c r="A217" s="47">
        <f t="shared" si="37"/>
        <v>213</v>
      </c>
      <c r="B217" s="2" t="s">
        <v>356</v>
      </c>
      <c r="C217" s="2" t="s">
        <v>63</v>
      </c>
      <c r="D217" s="2" t="s">
        <v>64</v>
      </c>
      <c r="E217" s="17" t="s">
        <v>473</v>
      </c>
      <c r="F217" s="15">
        <v>22700</v>
      </c>
      <c r="G217" s="16"/>
      <c r="H217" s="12">
        <v>25</v>
      </c>
      <c r="I217" s="12">
        <f t="shared" si="30"/>
        <v>651.49</v>
      </c>
      <c r="J217" s="12">
        <f t="shared" si="31"/>
        <v>1611.6999999999998</v>
      </c>
      <c r="K217" s="10">
        <f t="shared" si="36"/>
        <v>249.70000000000002</v>
      </c>
      <c r="L217" s="12">
        <f t="shared" si="32"/>
        <v>690.08</v>
      </c>
      <c r="M217" s="12">
        <f t="shared" si="33"/>
        <v>1609.43</v>
      </c>
      <c r="N217" s="11"/>
      <c r="O217" s="12">
        <f t="shared" si="34"/>
        <v>4812.3999999999996</v>
      </c>
      <c r="P217" s="12">
        <f t="shared" si="38"/>
        <v>1366.5700000000002</v>
      </c>
      <c r="Q217" s="12">
        <f t="shared" si="35"/>
        <v>3470.83</v>
      </c>
      <c r="R217" s="12">
        <f t="shared" si="39"/>
        <v>21333.43</v>
      </c>
      <c r="S217" s="13">
        <v>111</v>
      </c>
    </row>
    <row r="218" spans="1:19" s="14" customFormat="1" ht="33.950000000000003" customHeight="1">
      <c r="A218" s="47">
        <f t="shared" si="37"/>
        <v>214</v>
      </c>
      <c r="B218" s="2" t="s">
        <v>357</v>
      </c>
      <c r="C218" s="2" t="s">
        <v>37</v>
      </c>
      <c r="D218" s="2" t="s">
        <v>358</v>
      </c>
      <c r="E218" s="17" t="s">
        <v>475</v>
      </c>
      <c r="F218" s="15">
        <v>23000</v>
      </c>
      <c r="G218" s="16"/>
      <c r="H218" s="12">
        <v>25</v>
      </c>
      <c r="I218" s="12">
        <f t="shared" si="30"/>
        <v>660.1</v>
      </c>
      <c r="J218" s="12">
        <f t="shared" si="31"/>
        <v>1632.9999999999998</v>
      </c>
      <c r="K218" s="10">
        <f t="shared" si="36"/>
        <v>253.00000000000003</v>
      </c>
      <c r="L218" s="12">
        <f t="shared" si="32"/>
        <v>699.2</v>
      </c>
      <c r="M218" s="12">
        <f t="shared" si="33"/>
        <v>1630.7</v>
      </c>
      <c r="N218" s="11">
        <v>1865.52</v>
      </c>
      <c r="O218" s="12">
        <f t="shared" si="34"/>
        <v>6741.52</v>
      </c>
      <c r="P218" s="12">
        <f t="shared" si="38"/>
        <v>3249.82</v>
      </c>
      <c r="Q218" s="12">
        <f t="shared" si="35"/>
        <v>3516.7</v>
      </c>
      <c r="R218" s="12">
        <f t="shared" si="39"/>
        <v>19750.18</v>
      </c>
      <c r="S218" s="13">
        <v>111</v>
      </c>
    </row>
    <row r="219" spans="1:19" s="14" customFormat="1" ht="33.950000000000003" customHeight="1">
      <c r="A219" s="47">
        <f t="shared" si="37"/>
        <v>215</v>
      </c>
      <c r="B219" s="2" t="s">
        <v>359</v>
      </c>
      <c r="C219" s="2" t="s">
        <v>360</v>
      </c>
      <c r="D219" s="2" t="s">
        <v>61</v>
      </c>
      <c r="E219" s="17" t="s">
        <v>475</v>
      </c>
      <c r="F219" s="15">
        <v>22000</v>
      </c>
      <c r="G219" s="16"/>
      <c r="H219" s="12">
        <v>25</v>
      </c>
      <c r="I219" s="12">
        <f t="shared" si="30"/>
        <v>631.4</v>
      </c>
      <c r="J219" s="12">
        <f t="shared" si="31"/>
        <v>1561.9999999999998</v>
      </c>
      <c r="K219" s="10">
        <f t="shared" si="36"/>
        <v>242.00000000000003</v>
      </c>
      <c r="L219" s="12">
        <f t="shared" si="32"/>
        <v>668.8</v>
      </c>
      <c r="M219" s="12">
        <f t="shared" si="33"/>
        <v>1559.8000000000002</v>
      </c>
      <c r="N219" s="11">
        <v>932.76</v>
      </c>
      <c r="O219" s="12">
        <f t="shared" si="34"/>
        <v>5596.76</v>
      </c>
      <c r="P219" s="12">
        <f t="shared" si="38"/>
        <v>2257.96</v>
      </c>
      <c r="Q219" s="12">
        <f t="shared" si="35"/>
        <v>3363.8</v>
      </c>
      <c r="R219" s="12">
        <f t="shared" si="39"/>
        <v>19742.04</v>
      </c>
      <c r="S219" s="13">
        <v>111</v>
      </c>
    </row>
    <row r="220" spans="1:19" s="14" customFormat="1" ht="33.950000000000003" customHeight="1">
      <c r="A220" s="47">
        <f t="shared" si="37"/>
        <v>216</v>
      </c>
      <c r="B220" s="2" t="s">
        <v>361</v>
      </c>
      <c r="C220" s="2" t="s">
        <v>37</v>
      </c>
      <c r="D220" s="2" t="s">
        <v>358</v>
      </c>
      <c r="E220" s="17" t="s">
        <v>473</v>
      </c>
      <c r="F220" s="15">
        <v>25000</v>
      </c>
      <c r="G220" s="16"/>
      <c r="H220" s="12">
        <v>25</v>
      </c>
      <c r="I220" s="12">
        <f t="shared" si="30"/>
        <v>717.5</v>
      </c>
      <c r="J220" s="12">
        <f t="shared" si="31"/>
        <v>1774.9999999999998</v>
      </c>
      <c r="K220" s="10">
        <f t="shared" si="36"/>
        <v>275</v>
      </c>
      <c r="L220" s="12">
        <f t="shared" si="32"/>
        <v>760</v>
      </c>
      <c r="M220" s="12">
        <f t="shared" si="33"/>
        <v>1772.5000000000002</v>
      </c>
      <c r="N220" s="11"/>
      <c r="O220" s="12">
        <f t="shared" si="34"/>
        <v>5300</v>
      </c>
      <c r="P220" s="12">
        <f t="shared" si="38"/>
        <v>1502.5</v>
      </c>
      <c r="Q220" s="12">
        <f t="shared" si="35"/>
        <v>3822.5</v>
      </c>
      <c r="R220" s="12">
        <f t="shared" si="39"/>
        <v>23497.5</v>
      </c>
      <c r="S220" s="13">
        <v>111</v>
      </c>
    </row>
    <row r="221" spans="1:19" s="14" customFormat="1" ht="33.950000000000003" customHeight="1">
      <c r="A221" s="47">
        <f t="shared" si="37"/>
        <v>217</v>
      </c>
      <c r="B221" s="2" t="s">
        <v>362</v>
      </c>
      <c r="C221" s="2" t="s">
        <v>49</v>
      </c>
      <c r="D221" s="2" t="s">
        <v>231</v>
      </c>
      <c r="E221" s="17" t="s">
        <v>475</v>
      </c>
      <c r="F221" s="15">
        <v>20000</v>
      </c>
      <c r="G221" s="16"/>
      <c r="H221" s="12">
        <v>25</v>
      </c>
      <c r="I221" s="12">
        <f t="shared" si="30"/>
        <v>574</v>
      </c>
      <c r="J221" s="12">
        <f t="shared" si="31"/>
        <v>1419.9999999999998</v>
      </c>
      <c r="K221" s="10">
        <f t="shared" si="36"/>
        <v>220.00000000000003</v>
      </c>
      <c r="L221" s="12">
        <f t="shared" si="32"/>
        <v>608</v>
      </c>
      <c r="M221" s="12">
        <f t="shared" si="33"/>
        <v>1418</v>
      </c>
      <c r="N221" s="11"/>
      <c r="O221" s="12">
        <f t="shared" si="34"/>
        <v>4240</v>
      </c>
      <c r="P221" s="12">
        <f t="shared" si="38"/>
        <v>1207</v>
      </c>
      <c r="Q221" s="12">
        <f t="shared" si="35"/>
        <v>3058</v>
      </c>
      <c r="R221" s="12">
        <f t="shared" si="39"/>
        <v>18793</v>
      </c>
      <c r="S221" s="13">
        <v>111</v>
      </c>
    </row>
    <row r="222" spans="1:19" s="14" customFormat="1" ht="33.950000000000003" customHeight="1">
      <c r="A222" s="47">
        <f t="shared" si="37"/>
        <v>218</v>
      </c>
      <c r="B222" s="2" t="s">
        <v>363</v>
      </c>
      <c r="C222" s="2" t="s">
        <v>124</v>
      </c>
      <c r="D222" s="2" t="s">
        <v>364</v>
      </c>
      <c r="E222" s="17" t="s">
        <v>475</v>
      </c>
      <c r="F222" s="15">
        <v>55000</v>
      </c>
      <c r="G222" s="16"/>
      <c r="H222" s="12">
        <v>25</v>
      </c>
      <c r="I222" s="12">
        <f t="shared" si="30"/>
        <v>1578.5</v>
      </c>
      <c r="J222" s="12">
        <f t="shared" si="31"/>
        <v>3904.9999999999995</v>
      </c>
      <c r="K222" s="10">
        <f t="shared" si="36"/>
        <v>605.00000000000011</v>
      </c>
      <c r="L222" s="12">
        <f t="shared" si="32"/>
        <v>1672</v>
      </c>
      <c r="M222" s="12">
        <f t="shared" si="33"/>
        <v>3899.5000000000005</v>
      </c>
      <c r="N222" s="11"/>
      <c r="O222" s="12">
        <f t="shared" si="34"/>
        <v>11660</v>
      </c>
      <c r="P222" s="12">
        <f t="shared" si="38"/>
        <v>3275.5</v>
      </c>
      <c r="Q222" s="12">
        <f t="shared" si="35"/>
        <v>8409.5</v>
      </c>
      <c r="R222" s="12">
        <f t="shared" si="39"/>
        <v>51724.5</v>
      </c>
      <c r="S222" s="13">
        <v>111</v>
      </c>
    </row>
    <row r="223" spans="1:19" s="14" customFormat="1" ht="33.950000000000003" customHeight="1">
      <c r="A223" s="47">
        <f t="shared" si="37"/>
        <v>219</v>
      </c>
      <c r="B223" s="2" t="s">
        <v>365</v>
      </c>
      <c r="C223" s="2" t="s">
        <v>95</v>
      </c>
      <c r="D223" s="2" t="s">
        <v>35</v>
      </c>
      <c r="E223" s="17" t="s">
        <v>474</v>
      </c>
      <c r="F223" s="15">
        <v>12000</v>
      </c>
      <c r="G223" s="16"/>
      <c r="H223" s="12">
        <v>25</v>
      </c>
      <c r="I223" s="12">
        <f t="shared" si="30"/>
        <v>344.4</v>
      </c>
      <c r="J223" s="12">
        <f t="shared" si="31"/>
        <v>851.99999999999989</v>
      </c>
      <c r="K223" s="10">
        <f t="shared" si="36"/>
        <v>132</v>
      </c>
      <c r="L223" s="12">
        <f t="shared" si="32"/>
        <v>364.8</v>
      </c>
      <c r="M223" s="12">
        <f t="shared" si="33"/>
        <v>850.80000000000007</v>
      </c>
      <c r="N223" s="11"/>
      <c r="O223" s="12">
        <f t="shared" si="34"/>
        <v>2544</v>
      </c>
      <c r="P223" s="12">
        <f t="shared" si="38"/>
        <v>734.2</v>
      </c>
      <c r="Q223" s="12">
        <f t="shared" si="35"/>
        <v>1834.8</v>
      </c>
      <c r="R223" s="12">
        <f t="shared" si="39"/>
        <v>11265.8</v>
      </c>
      <c r="S223" s="13">
        <v>111</v>
      </c>
    </row>
    <row r="224" spans="1:19" s="14" customFormat="1" ht="33.950000000000003" customHeight="1">
      <c r="A224" s="47">
        <f t="shared" si="37"/>
        <v>220</v>
      </c>
      <c r="B224" s="2" t="s">
        <v>366</v>
      </c>
      <c r="C224" s="2" t="s">
        <v>34</v>
      </c>
      <c r="D224" s="2" t="s">
        <v>367</v>
      </c>
      <c r="E224" s="17" t="s">
        <v>476</v>
      </c>
      <c r="F224" s="15">
        <v>89100</v>
      </c>
      <c r="G224" s="16">
        <v>9541.42</v>
      </c>
      <c r="H224" s="12">
        <v>25</v>
      </c>
      <c r="I224" s="12">
        <f t="shared" si="30"/>
        <v>2557.17</v>
      </c>
      <c r="J224" s="12">
        <f t="shared" si="31"/>
        <v>6326.0999999999995</v>
      </c>
      <c r="K224" s="10">
        <f t="shared" si="36"/>
        <v>980.10000000000014</v>
      </c>
      <c r="L224" s="12">
        <f t="shared" si="32"/>
        <v>2708.64</v>
      </c>
      <c r="M224" s="12">
        <f t="shared" si="33"/>
        <v>6317.1900000000005</v>
      </c>
      <c r="N224" s="11"/>
      <c r="O224" s="12">
        <f t="shared" si="34"/>
        <v>18889.2</v>
      </c>
      <c r="P224" s="12">
        <f t="shared" si="38"/>
        <v>14832.23</v>
      </c>
      <c r="Q224" s="12">
        <f t="shared" si="35"/>
        <v>13623.39</v>
      </c>
      <c r="R224" s="12">
        <f t="shared" si="39"/>
        <v>74267.77</v>
      </c>
      <c r="S224" s="13">
        <v>111</v>
      </c>
    </row>
    <row r="225" spans="1:19" s="14" customFormat="1" ht="33.950000000000003" customHeight="1">
      <c r="A225" s="47">
        <f t="shared" si="37"/>
        <v>221</v>
      </c>
      <c r="B225" s="2" t="s">
        <v>368</v>
      </c>
      <c r="C225" s="2" t="s">
        <v>158</v>
      </c>
      <c r="D225" s="2" t="s">
        <v>369</v>
      </c>
      <c r="E225" s="17" t="s">
        <v>475</v>
      </c>
      <c r="F225" s="15">
        <v>37000</v>
      </c>
      <c r="G225" s="16"/>
      <c r="H225" s="12">
        <v>25</v>
      </c>
      <c r="I225" s="12">
        <f t="shared" si="30"/>
        <v>1061.9000000000001</v>
      </c>
      <c r="J225" s="12">
        <f t="shared" si="31"/>
        <v>2626.9999999999995</v>
      </c>
      <c r="K225" s="10">
        <f t="shared" si="36"/>
        <v>407.00000000000006</v>
      </c>
      <c r="L225" s="12">
        <f t="shared" si="32"/>
        <v>1124.8</v>
      </c>
      <c r="M225" s="12">
        <f t="shared" si="33"/>
        <v>2623.3</v>
      </c>
      <c r="N225" s="11"/>
      <c r="O225" s="12">
        <f t="shared" si="34"/>
        <v>7844</v>
      </c>
      <c r="P225" s="12">
        <f t="shared" si="38"/>
        <v>2211.6999999999998</v>
      </c>
      <c r="Q225" s="12">
        <f t="shared" si="35"/>
        <v>5657.2999999999993</v>
      </c>
      <c r="R225" s="12">
        <f t="shared" si="39"/>
        <v>34788.300000000003</v>
      </c>
      <c r="S225" s="13">
        <v>111</v>
      </c>
    </row>
    <row r="226" spans="1:19" s="14" customFormat="1" ht="33.950000000000003" customHeight="1">
      <c r="A226" s="47">
        <f t="shared" si="37"/>
        <v>222</v>
      </c>
      <c r="B226" s="2" t="s">
        <v>370</v>
      </c>
      <c r="C226" s="2" t="s">
        <v>63</v>
      </c>
      <c r="D226" s="2" t="s">
        <v>73</v>
      </c>
      <c r="E226" s="17" t="s">
        <v>475</v>
      </c>
      <c r="F226" s="15">
        <v>16400</v>
      </c>
      <c r="G226" s="16"/>
      <c r="H226" s="12">
        <v>25</v>
      </c>
      <c r="I226" s="12">
        <f t="shared" si="30"/>
        <v>470.68</v>
      </c>
      <c r="J226" s="12">
        <f t="shared" si="31"/>
        <v>1164.3999999999999</v>
      </c>
      <c r="K226" s="10">
        <f t="shared" si="36"/>
        <v>180.4</v>
      </c>
      <c r="L226" s="12">
        <f t="shared" si="32"/>
        <v>498.56</v>
      </c>
      <c r="M226" s="12">
        <f t="shared" si="33"/>
        <v>1162.76</v>
      </c>
      <c r="N226" s="11">
        <v>932.76</v>
      </c>
      <c r="O226" s="12">
        <f t="shared" si="34"/>
        <v>4409.5600000000004</v>
      </c>
      <c r="P226" s="12">
        <f t="shared" si="38"/>
        <v>1927</v>
      </c>
      <c r="Q226" s="12">
        <f t="shared" si="35"/>
        <v>2507.56</v>
      </c>
      <c r="R226" s="12">
        <f t="shared" si="39"/>
        <v>14473</v>
      </c>
      <c r="S226" s="13">
        <v>111</v>
      </c>
    </row>
    <row r="227" spans="1:19" s="14" customFormat="1" ht="33.950000000000003" customHeight="1">
      <c r="A227" s="47">
        <f t="shared" si="37"/>
        <v>223</v>
      </c>
      <c r="B227" s="2" t="s">
        <v>371</v>
      </c>
      <c r="C227" s="2" t="s">
        <v>95</v>
      </c>
      <c r="D227" s="2" t="s">
        <v>35</v>
      </c>
      <c r="E227" s="17" t="s">
        <v>474</v>
      </c>
      <c r="F227" s="15">
        <v>12000</v>
      </c>
      <c r="G227" s="16"/>
      <c r="H227" s="12">
        <v>25</v>
      </c>
      <c r="I227" s="12">
        <f t="shared" si="30"/>
        <v>344.4</v>
      </c>
      <c r="J227" s="12">
        <f t="shared" si="31"/>
        <v>851.99999999999989</v>
      </c>
      <c r="K227" s="10">
        <f t="shared" si="36"/>
        <v>132</v>
      </c>
      <c r="L227" s="12">
        <f t="shared" si="32"/>
        <v>364.8</v>
      </c>
      <c r="M227" s="12">
        <f t="shared" si="33"/>
        <v>850.80000000000007</v>
      </c>
      <c r="N227" s="11"/>
      <c r="O227" s="12">
        <f t="shared" si="34"/>
        <v>2544</v>
      </c>
      <c r="P227" s="12">
        <f t="shared" si="38"/>
        <v>734.2</v>
      </c>
      <c r="Q227" s="12">
        <f t="shared" si="35"/>
        <v>1834.8</v>
      </c>
      <c r="R227" s="12">
        <f t="shared" si="39"/>
        <v>11265.8</v>
      </c>
      <c r="S227" s="13">
        <v>111</v>
      </c>
    </row>
    <row r="228" spans="1:19" s="14" customFormat="1" ht="33.950000000000003" customHeight="1">
      <c r="A228" s="47">
        <f t="shared" si="37"/>
        <v>224</v>
      </c>
      <c r="B228" s="2" t="s">
        <v>372</v>
      </c>
      <c r="C228" s="2" t="s">
        <v>95</v>
      </c>
      <c r="D228" s="2" t="s">
        <v>35</v>
      </c>
      <c r="E228" s="17" t="s">
        <v>474</v>
      </c>
      <c r="F228" s="15">
        <v>12000</v>
      </c>
      <c r="G228" s="16"/>
      <c r="H228" s="12">
        <v>25</v>
      </c>
      <c r="I228" s="12">
        <f t="shared" si="30"/>
        <v>344.4</v>
      </c>
      <c r="J228" s="12">
        <f t="shared" si="31"/>
        <v>851.99999999999989</v>
      </c>
      <c r="K228" s="10">
        <f t="shared" si="36"/>
        <v>132</v>
      </c>
      <c r="L228" s="12">
        <f t="shared" si="32"/>
        <v>364.8</v>
      </c>
      <c r="M228" s="12">
        <f t="shared" si="33"/>
        <v>850.80000000000007</v>
      </c>
      <c r="N228" s="11"/>
      <c r="O228" s="12">
        <f t="shared" si="34"/>
        <v>2544</v>
      </c>
      <c r="P228" s="12">
        <f t="shared" si="38"/>
        <v>734.2</v>
      </c>
      <c r="Q228" s="12">
        <f t="shared" si="35"/>
        <v>1834.8</v>
      </c>
      <c r="R228" s="12">
        <f t="shared" si="39"/>
        <v>11265.8</v>
      </c>
      <c r="S228" s="13">
        <v>111</v>
      </c>
    </row>
    <row r="229" spans="1:19" s="14" customFormat="1" ht="33.950000000000003" customHeight="1">
      <c r="A229" s="47">
        <f t="shared" si="37"/>
        <v>225</v>
      </c>
      <c r="B229" s="2" t="s">
        <v>373</v>
      </c>
      <c r="C229" s="2" t="s">
        <v>60</v>
      </c>
      <c r="D229" s="2" t="s">
        <v>145</v>
      </c>
      <c r="E229" s="17" t="s">
        <v>475</v>
      </c>
      <c r="F229" s="15">
        <v>35000</v>
      </c>
      <c r="G229" s="16"/>
      <c r="H229" s="12">
        <v>25</v>
      </c>
      <c r="I229" s="12">
        <f t="shared" si="30"/>
        <v>1004.5</v>
      </c>
      <c r="J229" s="12">
        <f t="shared" si="31"/>
        <v>2485</v>
      </c>
      <c r="K229" s="10">
        <f t="shared" si="36"/>
        <v>385.00000000000006</v>
      </c>
      <c r="L229" s="12">
        <f t="shared" si="32"/>
        <v>1064</v>
      </c>
      <c r="M229" s="12">
        <f t="shared" si="33"/>
        <v>2481.5</v>
      </c>
      <c r="N229" s="11"/>
      <c r="O229" s="12">
        <f t="shared" si="34"/>
        <v>7420</v>
      </c>
      <c r="P229" s="12">
        <f t="shared" si="38"/>
        <v>2093.5</v>
      </c>
      <c r="Q229" s="12">
        <f t="shared" si="35"/>
        <v>5351.5</v>
      </c>
      <c r="R229" s="12">
        <f t="shared" si="39"/>
        <v>32906.5</v>
      </c>
      <c r="S229" s="13">
        <v>111</v>
      </c>
    </row>
    <row r="230" spans="1:19" s="14" customFormat="1" ht="33.950000000000003" customHeight="1">
      <c r="A230" s="47">
        <f t="shared" si="37"/>
        <v>226</v>
      </c>
      <c r="B230" s="2" t="s">
        <v>374</v>
      </c>
      <c r="C230" s="2" t="s">
        <v>95</v>
      </c>
      <c r="D230" s="2" t="s">
        <v>35</v>
      </c>
      <c r="E230" s="17" t="s">
        <v>474</v>
      </c>
      <c r="F230" s="15">
        <v>12000</v>
      </c>
      <c r="G230" s="16"/>
      <c r="H230" s="12">
        <v>25</v>
      </c>
      <c r="I230" s="12">
        <f t="shared" si="30"/>
        <v>344.4</v>
      </c>
      <c r="J230" s="12">
        <f t="shared" si="31"/>
        <v>851.99999999999989</v>
      </c>
      <c r="K230" s="10">
        <f t="shared" si="36"/>
        <v>132</v>
      </c>
      <c r="L230" s="12">
        <f t="shared" si="32"/>
        <v>364.8</v>
      </c>
      <c r="M230" s="12">
        <f t="shared" si="33"/>
        <v>850.80000000000007</v>
      </c>
      <c r="N230" s="11">
        <v>932.76</v>
      </c>
      <c r="O230" s="12">
        <f t="shared" si="34"/>
        <v>3476.76</v>
      </c>
      <c r="P230" s="12">
        <f t="shared" si="38"/>
        <v>1666.96</v>
      </c>
      <c r="Q230" s="12">
        <f t="shared" si="35"/>
        <v>1834.8</v>
      </c>
      <c r="R230" s="12">
        <f t="shared" si="39"/>
        <v>10333.040000000001</v>
      </c>
      <c r="S230" s="13">
        <v>111</v>
      </c>
    </row>
    <row r="231" spans="1:19" s="14" customFormat="1" ht="33.950000000000003" customHeight="1">
      <c r="A231" s="47">
        <f t="shared" si="37"/>
        <v>227</v>
      </c>
      <c r="B231" s="2" t="s">
        <v>375</v>
      </c>
      <c r="C231" s="2" t="s">
        <v>376</v>
      </c>
      <c r="D231" s="2" t="s">
        <v>377</v>
      </c>
      <c r="E231" s="17" t="s">
        <v>475</v>
      </c>
      <c r="F231" s="15">
        <v>60000</v>
      </c>
      <c r="G231" s="16">
        <v>3486.68</v>
      </c>
      <c r="H231" s="12">
        <v>25</v>
      </c>
      <c r="I231" s="12">
        <f t="shared" si="30"/>
        <v>1722</v>
      </c>
      <c r="J231" s="12">
        <f t="shared" si="31"/>
        <v>4260</v>
      </c>
      <c r="K231" s="10">
        <f t="shared" si="36"/>
        <v>660.00000000000011</v>
      </c>
      <c r="L231" s="12">
        <f t="shared" si="32"/>
        <v>1824</v>
      </c>
      <c r="M231" s="12">
        <f t="shared" si="33"/>
        <v>4254</v>
      </c>
      <c r="N231" s="11"/>
      <c r="O231" s="12">
        <f t="shared" si="34"/>
        <v>12720</v>
      </c>
      <c r="P231" s="12">
        <f t="shared" si="38"/>
        <v>7057.68</v>
      </c>
      <c r="Q231" s="12">
        <f t="shared" si="35"/>
        <v>9174</v>
      </c>
      <c r="R231" s="12">
        <f t="shared" si="39"/>
        <v>52942.32</v>
      </c>
      <c r="S231" s="13">
        <v>111</v>
      </c>
    </row>
    <row r="232" spans="1:19" s="14" customFormat="1" ht="33.950000000000003" customHeight="1">
      <c r="A232" s="47">
        <f t="shared" si="37"/>
        <v>228</v>
      </c>
      <c r="B232" s="2" t="s">
        <v>378</v>
      </c>
      <c r="C232" s="2" t="s">
        <v>154</v>
      </c>
      <c r="D232" s="2" t="s">
        <v>261</v>
      </c>
      <c r="E232" s="17" t="s">
        <v>475</v>
      </c>
      <c r="F232" s="15">
        <v>44000</v>
      </c>
      <c r="G232" s="16"/>
      <c r="H232" s="12">
        <v>25</v>
      </c>
      <c r="I232" s="12">
        <f t="shared" si="30"/>
        <v>1262.8</v>
      </c>
      <c r="J232" s="12">
        <f t="shared" si="31"/>
        <v>3123.9999999999995</v>
      </c>
      <c r="K232" s="10">
        <f t="shared" si="36"/>
        <v>484.00000000000006</v>
      </c>
      <c r="L232" s="12">
        <f t="shared" si="32"/>
        <v>1337.6</v>
      </c>
      <c r="M232" s="12">
        <f t="shared" si="33"/>
        <v>3119.6000000000004</v>
      </c>
      <c r="N232" s="11"/>
      <c r="O232" s="12">
        <f t="shared" si="34"/>
        <v>9328</v>
      </c>
      <c r="P232" s="12">
        <f t="shared" si="38"/>
        <v>2625.3999999999996</v>
      </c>
      <c r="Q232" s="12">
        <f t="shared" si="35"/>
        <v>6727.6</v>
      </c>
      <c r="R232" s="12">
        <f t="shared" si="39"/>
        <v>41374.6</v>
      </c>
      <c r="S232" s="13">
        <v>111</v>
      </c>
    </row>
    <row r="233" spans="1:19" s="14" customFormat="1" ht="33.950000000000003" customHeight="1">
      <c r="A233" s="47">
        <f t="shared" si="37"/>
        <v>229</v>
      </c>
      <c r="B233" s="2" t="s">
        <v>379</v>
      </c>
      <c r="C233" s="2" t="s">
        <v>151</v>
      </c>
      <c r="D233" s="2" t="s">
        <v>90</v>
      </c>
      <c r="E233" s="17" t="s">
        <v>475</v>
      </c>
      <c r="F233" s="15">
        <v>14000</v>
      </c>
      <c r="G233" s="16"/>
      <c r="H233" s="12">
        <v>25</v>
      </c>
      <c r="I233" s="12">
        <f t="shared" si="30"/>
        <v>401.8</v>
      </c>
      <c r="J233" s="12">
        <f t="shared" si="31"/>
        <v>993.99999999999989</v>
      </c>
      <c r="K233" s="10">
        <f t="shared" si="36"/>
        <v>154.00000000000003</v>
      </c>
      <c r="L233" s="12">
        <f t="shared" si="32"/>
        <v>425.6</v>
      </c>
      <c r="M233" s="12">
        <f t="shared" si="33"/>
        <v>992.6</v>
      </c>
      <c r="N233" s="11">
        <v>932.76</v>
      </c>
      <c r="O233" s="12">
        <f t="shared" si="34"/>
        <v>3900.76</v>
      </c>
      <c r="P233" s="12">
        <f t="shared" si="38"/>
        <v>1785.16</v>
      </c>
      <c r="Q233" s="12">
        <f t="shared" si="35"/>
        <v>2140.6</v>
      </c>
      <c r="R233" s="12">
        <f t="shared" si="39"/>
        <v>12214.84</v>
      </c>
      <c r="S233" s="13">
        <v>111</v>
      </c>
    </row>
    <row r="234" spans="1:19" s="14" customFormat="1" ht="33.950000000000003" customHeight="1">
      <c r="A234" s="47">
        <f t="shared" si="37"/>
        <v>230</v>
      </c>
      <c r="B234" s="2" t="s">
        <v>380</v>
      </c>
      <c r="C234" s="2" t="s">
        <v>381</v>
      </c>
      <c r="D234" s="2" t="s">
        <v>483</v>
      </c>
      <c r="E234" s="17" t="s">
        <v>475</v>
      </c>
      <c r="F234" s="15">
        <v>44000</v>
      </c>
      <c r="G234" s="16">
        <v>1007.19</v>
      </c>
      <c r="H234" s="12">
        <v>25</v>
      </c>
      <c r="I234" s="12">
        <f t="shared" si="30"/>
        <v>1262.8</v>
      </c>
      <c r="J234" s="12">
        <f t="shared" si="31"/>
        <v>3123.9999999999995</v>
      </c>
      <c r="K234" s="10">
        <f t="shared" si="36"/>
        <v>484.00000000000006</v>
      </c>
      <c r="L234" s="12">
        <f t="shared" si="32"/>
        <v>1337.6</v>
      </c>
      <c r="M234" s="12">
        <f t="shared" si="33"/>
        <v>3119.6000000000004</v>
      </c>
      <c r="N234" s="11"/>
      <c r="O234" s="12">
        <f t="shared" si="34"/>
        <v>9328</v>
      </c>
      <c r="P234" s="12">
        <f t="shared" si="38"/>
        <v>3632.5899999999997</v>
      </c>
      <c r="Q234" s="12">
        <f t="shared" si="35"/>
        <v>6727.6</v>
      </c>
      <c r="R234" s="12">
        <f t="shared" si="39"/>
        <v>40367.410000000003</v>
      </c>
      <c r="S234" s="13">
        <v>111</v>
      </c>
    </row>
    <row r="235" spans="1:19" s="14" customFormat="1" ht="33.950000000000003" customHeight="1">
      <c r="A235" s="47">
        <f t="shared" si="37"/>
        <v>231</v>
      </c>
      <c r="B235" s="8" t="s">
        <v>486</v>
      </c>
      <c r="C235" s="8" t="s">
        <v>68</v>
      </c>
      <c r="D235" s="8" t="s">
        <v>487</v>
      </c>
      <c r="E235" s="9" t="s">
        <v>473</v>
      </c>
      <c r="F235" s="10">
        <v>7000</v>
      </c>
      <c r="G235" s="11"/>
      <c r="H235" s="12">
        <v>25</v>
      </c>
      <c r="I235" s="12">
        <f t="shared" si="30"/>
        <v>200.9</v>
      </c>
      <c r="J235" s="12">
        <f t="shared" si="31"/>
        <v>496.99999999999994</v>
      </c>
      <c r="K235" s="10">
        <f t="shared" si="36"/>
        <v>77.000000000000014</v>
      </c>
      <c r="L235" s="12">
        <f t="shared" si="32"/>
        <v>212.8</v>
      </c>
      <c r="M235" s="12">
        <f t="shared" si="33"/>
        <v>496.3</v>
      </c>
      <c r="N235" s="11"/>
      <c r="O235" s="12">
        <f t="shared" si="34"/>
        <v>1484</v>
      </c>
      <c r="P235" s="12">
        <f t="shared" si="38"/>
        <v>438.70000000000005</v>
      </c>
      <c r="Q235" s="12">
        <f t="shared" si="35"/>
        <v>1070.3</v>
      </c>
      <c r="R235" s="12">
        <f t="shared" si="39"/>
        <v>6561.3</v>
      </c>
      <c r="S235" s="13">
        <v>111</v>
      </c>
    </row>
    <row r="236" spans="1:19" s="14" customFormat="1" ht="33.950000000000003" customHeight="1">
      <c r="A236" s="47">
        <f t="shared" si="37"/>
        <v>232</v>
      </c>
      <c r="B236" s="2" t="s">
        <v>382</v>
      </c>
      <c r="C236" s="2" t="s">
        <v>37</v>
      </c>
      <c r="D236" s="2" t="s">
        <v>358</v>
      </c>
      <c r="E236" s="17" t="s">
        <v>475</v>
      </c>
      <c r="F236" s="15">
        <v>25000</v>
      </c>
      <c r="G236" s="16"/>
      <c r="H236" s="12">
        <v>25</v>
      </c>
      <c r="I236" s="12">
        <f t="shared" si="30"/>
        <v>717.5</v>
      </c>
      <c r="J236" s="12">
        <f t="shared" si="31"/>
        <v>1774.9999999999998</v>
      </c>
      <c r="K236" s="10">
        <f t="shared" si="36"/>
        <v>275</v>
      </c>
      <c r="L236" s="12">
        <f t="shared" si="32"/>
        <v>760</v>
      </c>
      <c r="M236" s="12">
        <f t="shared" si="33"/>
        <v>1772.5000000000002</v>
      </c>
      <c r="N236" s="11"/>
      <c r="O236" s="12">
        <f t="shared" si="34"/>
        <v>5300</v>
      </c>
      <c r="P236" s="12">
        <f t="shared" si="38"/>
        <v>1502.5</v>
      </c>
      <c r="Q236" s="12">
        <f t="shared" si="35"/>
        <v>3822.5</v>
      </c>
      <c r="R236" s="12">
        <f t="shared" si="39"/>
        <v>23497.5</v>
      </c>
      <c r="S236" s="13">
        <v>111</v>
      </c>
    </row>
    <row r="237" spans="1:19" s="14" customFormat="1" ht="33.950000000000003" customHeight="1">
      <c r="A237" s="47">
        <f t="shared" si="37"/>
        <v>233</v>
      </c>
      <c r="B237" s="2" t="s">
        <v>383</v>
      </c>
      <c r="C237" s="2" t="s">
        <v>95</v>
      </c>
      <c r="D237" s="2" t="s">
        <v>35</v>
      </c>
      <c r="E237" s="17" t="s">
        <v>474</v>
      </c>
      <c r="F237" s="15">
        <v>8000</v>
      </c>
      <c r="G237" s="16"/>
      <c r="H237" s="12">
        <v>25</v>
      </c>
      <c r="I237" s="12">
        <f t="shared" si="30"/>
        <v>229.6</v>
      </c>
      <c r="J237" s="12">
        <f t="shared" si="31"/>
        <v>568</v>
      </c>
      <c r="K237" s="10">
        <f t="shared" si="36"/>
        <v>88.000000000000014</v>
      </c>
      <c r="L237" s="12">
        <f t="shared" si="32"/>
        <v>243.2</v>
      </c>
      <c r="M237" s="12">
        <f t="shared" si="33"/>
        <v>567.20000000000005</v>
      </c>
      <c r="N237" s="11"/>
      <c r="O237" s="12">
        <f t="shared" si="34"/>
        <v>1696</v>
      </c>
      <c r="P237" s="12">
        <f t="shared" si="38"/>
        <v>497.79999999999995</v>
      </c>
      <c r="Q237" s="12">
        <f t="shared" si="35"/>
        <v>1223.2</v>
      </c>
      <c r="R237" s="12">
        <f t="shared" si="39"/>
        <v>7502.2</v>
      </c>
      <c r="S237" s="13">
        <v>111</v>
      </c>
    </row>
    <row r="238" spans="1:19" s="14" customFormat="1" ht="33.950000000000003" customHeight="1">
      <c r="A238" s="47">
        <f t="shared" si="37"/>
        <v>234</v>
      </c>
      <c r="B238" s="2" t="s">
        <v>384</v>
      </c>
      <c r="C238" s="2" t="s">
        <v>55</v>
      </c>
      <c r="D238" s="2" t="s">
        <v>61</v>
      </c>
      <c r="E238" s="17" t="s">
        <v>475</v>
      </c>
      <c r="F238" s="15">
        <v>20480</v>
      </c>
      <c r="G238" s="16"/>
      <c r="H238" s="12">
        <v>25</v>
      </c>
      <c r="I238" s="12">
        <f t="shared" si="30"/>
        <v>587.77599999999995</v>
      </c>
      <c r="J238" s="12">
        <f t="shared" si="31"/>
        <v>1454.08</v>
      </c>
      <c r="K238" s="10">
        <f t="shared" si="36"/>
        <v>225.28000000000003</v>
      </c>
      <c r="L238" s="12">
        <f t="shared" si="32"/>
        <v>622.59199999999998</v>
      </c>
      <c r="M238" s="12">
        <f t="shared" si="33"/>
        <v>1452.0320000000002</v>
      </c>
      <c r="N238" s="11"/>
      <c r="O238" s="12">
        <f t="shared" si="34"/>
        <v>4341.76</v>
      </c>
      <c r="P238" s="12">
        <f t="shared" si="38"/>
        <v>1235.3679999999999</v>
      </c>
      <c r="Q238" s="12">
        <f t="shared" si="35"/>
        <v>3131.3919999999998</v>
      </c>
      <c r="R238" s="12">
        <f t="shared" si="39"/>
        <v>19244.632000000001</v>
      </c>
      <c r="S238" s="13">
        <v>111</v>
      </c>
    </row>
    <row r="239" spans="1:19" s="14" customFormat="1" ht="33.950000000000003" customHeight="1">
      <c r="A239" s="47">
        <f t="shared" si="37"/>
        <v>235</v>
      </c>
      <c r="B239" s="2" t="s">
        <v>385</v>
      </c>
      <c r="C239" s="2" t="s">
        <v>79</v>
      </c>
      <c r="D239" s="2" t="s">
        <v>499</v>
      </c>
      <c r="E239" s="17" t="s">
        <v>473</v>
      </c>
      <c r="F239" s="15">
        <v>28000</v>
      </c>
      <c r="G239" s="16"/>
      <c r="H239" s="12">
        <v>25</v>
      </c>
      <c r="I239" s="12">
        <f t="shared" si="30"/>
        <v>803.6</v>
      </c>
      <c r="J239" s="12">
        <f t="shared" si="31"/>
        <v>1987.9999999999998</v>
      </c>
      <c r="K239" s="10">
        <f t="shared" si="36"/>
        <v>308.00000000000006</v>
      </c>
      <c r="L239" s="12">
        <f t="shared" si="32"/>
        <v>851.2</v>
      </c>
      <c r="M239" s="12">
        <f t="shared" si="33"/>
        <v>1985.2</v>
      </c>
      <c r="N239" s="11"/>
      <c r="O239" s="12">
        <f t="shared" si="34"/>
        <v>5936</v>
      </c>
      <c r="P239" s="12">
        <f t="shared" si="38"/>
        <v>1679.8000000000002</v>
      </c>
      <c r="Q239" s="12">
        <f t="shared" si="35"/>
        <v>4281.2</v>
      </c>
      <c r="R239" s="12">
        <f t="shared" si="39"/>
        <v>26320.2</v>
      </c>
      <c r="S239" s="13">
        <v>111</v>
      </c>
    </row>
    <row r="240" spans="1:19" s="14" customFormat="1" ht="33.950000000000003" customHeight="1">
      <c r="A240" s="47">
        <f t="shared" si="37"/>
        <v>236</v>
      </c>
      <c r="B240" s="2" t="s">
        <v>386</v>
      </c>
      <c r="C240" s="2" t="s">
        <v>52</v>
      </c>
      <c r="D240" s="2" t="s">
        <v>190</v>
      </c>
      <c r="E240" s="17" t="s">
        <v>475</v>
      </c>
      <c r="F240" s="15">
        <v>22500</v>
      </c>
      <c r="G240" s="16"/>
      <c r="H240" s="12">
        <v>25</v>
      </c>
      <c r="I240" s="12">
        <f t="shared" si="30"/>
        <v>645.75</v>
      </c>
      <c r="J240" s="12">
        <f t="shared" si="31"/>
        <v>1597.4999999999998</v>
      </c>
      <c r="K240" s="10">
        <f t="shared" si="36"/>
        <v>247.50000000000003</v>
      </c>
      <c r="L240" s="12">
        <f t="shared" si="32"/>
        <v>684</v>
      </c>
      <c r="M240" s="12">
        <f t="shared" si="33"/>
        <v>1595.25</v>
      </c>
      <c r="N240" s="11"/>
      <c r="O240" s="12">
        <f t="shared" si="34"/>
        <v>4770</v>
      </c>
      <c r="P240" s="12">
        <f t="shared" si="38"/>
        <v>1354.75</v>
      </c>
      <c r="Q240" s="12">
        <f t="shared" si="35"/>
        <v>3440.25</v>
      </c>
      <c r="R240" s="12">
        <f t="shared" si="39"/>
        <v>21145.25</v>
      </c>
      <c r="S240" s="13">
        <v>111</v>
      </c>
    </row>
    <row r="241" spans="1:19" s="14" customFormat="1" ht="33.950000000000003" customHeight="1">
      <c r="A241" s="47">
        <f t="shared" si="37"/>
        <v>237</v>
      </c>
      <c r="B241" s="2" t="s">
        <v>387</v>
      </c>
      <c r="C241" s="2" t="s">
        <v>63</v>
      </c>
      <c r="D241" s="2" t="s">
        <v>85</v>
      </c>
      <c r="E241" s="17" t="s">
        <v>473</v>
      </c>
      <c r="F241" s="15">
        <v>9000</v>
      </c>
      <c r="G241" s="16"/>
      <c r="H241" s="12">
        <v>25</v>
      </c>
      <c r="I241" s="12">
        <f t="shared" si="30"/>
        <v>258.3</v>
      </c>
      <c r="J241" s="12">
        <f t="shared" si="31"/>
        <v>638.99999999999989</v>
      </c>
      <c r="K241" s="10">
        <f t="shared" si="36"/>
        <v>99.000000000000014</v>
      </c>
      <c r="L241" s="12">
        <f t="shared" si="32"/>
        <v>273.60000000000002</v>
      </c>
      <c r="M241" s="12">
        <f t="shared" si="33"/>
        <v>638.1</v>
      </c>
      <c r="N241" s="11"/>
      <c r="O241" s="12">
        <f t="shared" si="34"/>
        <v>1908</v>
      </c>
      <c r="P241" s="12">
        <f t="shared" si="38"/>
        <v>556.90000000000009</v>
      </c>
      <c r="Q241" s="12">
        <f t="shared" si="35"/>
        <v>1376.1</v>
      </c>
      <c r="R241" s="12">
        <f t="shared" si="39"/>
        <v>8443.1</v>
      </c>
      <c r="S241" s="13">
        <v>111</v>
      </c>
    </row>
    <row r="242" spans="1:19" s="14" customFormat="1" ht="33.950000000000003" customHeight="1">
      <c r="A242" s="47">
        <f t="shared" si="37"/>
        <v>238</v>
      </c>
      <c r="B242" s="2" t="s">
        <v>388</v>
      </c>
      <c r="C242" s="2" t="s">
        <v>52</v>
      </c>
      <c r="D242" s="2" t="s">
        <v>389</v>
      </c>
      <c r="E242" s="17" t="s">
        <v>475</v>
      </c>
      <c r="F242" s="15">
        <v>50000</v>
      </c>
      <c r="G242" s="16"/>
      <c r="H242" s="12">
        <v>25</v>
      </c>
      <c r="I242" s="12">
        <f t="shared" si="30"/>
        <v>1435</v>
      </c>
      <c r="J242" s="12">
        <f t="shared" si="31"/>
        <v>3549.9999999999995</v>
      </c>
      <c r="K242" s="10">
        <f t="shared" si="36"/>
        <v>550</v>
      </c>
      <c r="L242" s="12">
        <f t="shared" si="32"/>
        <v>1520</v>
      </c>
      <c r="M242" s="12">
        <f t="shared" si="33"/>
        <v>3545.0000000000005</v>
      </c>
      <c r="N242" s="11"/>
      <c r="O242" s="12">
        <f t="shared" si="34"/>
        <v>10600</v>
      </c>
      <c r="P242" s="12">
        <f t="shared" si="38"/>
        <v>2980</v>
      </c>
      <c r="Q242" s="12">
        <f t="shared" si="35"/>
        <v>7645</v>
      </c>
      <c r="R242" s="12">
        <f t="shared" si="39"/>
        <v>47020</v>
      </c>
      <c r="S242" s="13">
        <v>111</v>
      </c>
    </row>
    <row r="243" spans="1:19" s="14" customFormat="1" ht="33.950000000000003" customHeight="1">
      <c r="A243" s="47">
        <f t="shared" si="37"/>
        <v>239</v>
      </c>
      <c r="B243" s="2" t="s">
        <v>390</v>
      </c>
      <c r="C243" s="2" t="s">
        <v>391</v>
      </c>
      <c r="D243" s="2" t="s">
        <v>392</v>
      </c>
      <c r="E243" s="17" t="s">
        <v>473</v>
      </c>
      <c r="F243" s="18">
        <v>16000</v>
      </c>
      <c r="G243" s="16"/>
      <c r="H243" s="12">
        <v>25</v>
      </c>
      <c r="I243" s="12">
        <f t="shared" si="30"/>
        <v>459.2</v>
      </c>
      <c r="J243" s="12">
        <f t="shared" si="31"/>
        <v>1136</v>
      </c>
      <c r="K243" s="10">
        <f t="shared" si="36"/>
        <v>176.00000000000003</v>
      </c>
      <c r="L243" s="12">
        <f t="shared" si="32"/>
        <v>486.4</v>
      </c>
      <c r="M243" s="12">
        <f t="shared" si="33"/>
        <v>1134.4000000000001</v>
      </c>
      <c r="N243" s="11"/>
      <c r="O243" s="12">
        <f t="shared" si="34"/>
        <v>3392</v>
      </c>
      <c r="P243" s="12">
        <f t="shared" si="38"/>
        <v>970.59999999999991</v>
      </c>
      <c r="Q243" s="12">
        <f t="shared" si="35"/>
        <v>2446.4</v>
      </c>
      <c r="R243" s="12">
        <f t="shared" si="39"/>
        <v>15029.4</v>
      </c>
      <c r="S243" s="13">
        <v>111</v>
      </c>
    </row>
    <row r="244" spans="1:19" s="14" customFormat="1" ht="33.950000000000003" customHeight="1">
      <c r="A244" s="47">
        <f t="shared" si="37"/>
        <v>240</v>
      </c>
      <c r="B244" s="2" t="s">
        <v>393</v>
      </c>
      <c r="C244" s="2" t="s">
        <v>55</v>
      </c>
      <c r="D244" s="2" t="s">
        <v>47</v>
      </c>
      <c r="E244" s="17" t="s">
        <v>473</v>
      </c>
      <c r="F244" s="15">
        <v>22500</v>
      </c>
      <c r="G244" s="16"/>
      <c r="H244" s="12">
        <v>25</v>
      </c>
      <c r="I244" s="12">
        <f t="shared" si="30"/>
        <v>645.75</v>
      </c>
      <c r="J244" s="12">
        <f t="shared" si="31"/>
        <v>1597.4999999999998</v>
      </c>
      <c r="K244" s="10">
        <f t="shared" si="36"/>
        <v>247.50000000000003</v>
      </c>
      <c r="L244" s="12">
        <f t="shared" si="32"/>
        <v>684</v>
      </c>
      <c r="M244" s="12">
        <f t="shared" si="33"/>
        <v>1595.25</v>
      </c>
      <c r="N244" s="11">
        <v>932.76</v>
      </c>
      <c r="O244" s="12">
        <f t="shared" si="34"/>
        <v>5702.76</v>
      </c>
      <c r="P244" s="12">
        <f t="shared" si="38"/>
        <v>2287.5100000000002</v>
      </c>
      <c r="Q244" s="12">
        <f t="shared" si="35"/>
        <v>3440.25</v>
      </c>
      <c r="R244" s="12">
        <f t="shared" si="39"/>
        <v>20212.489999999998</v>
      </c>
      <c r="S244" s="13">
        <v>111</v>
      </c>
    </row>
    <row r="245" spans="1:19" s="14" customFormat="1" ht="33.950000000000003" customHeight="1">
      <c r="A245" s="47">
        <f t="shared" si="37"/>
        <v>241</v>
      </c>
      <c r="B245" s="2" t="s">
        <v>394</v>
      </c>
      <c r="C245" s="2" t="s">
        <v>75</v>
      </c>
      <c r="D245" s="2" t="s">
        <v>195</v>
      </c>
      <c r="E245" s="17" t="s">
        <v>475</v>
      </c>
      <c r="F245" s="15">
        <v>17340</v>
      </c>
      <c r="G245" s="16"/>
      <c r="H245" s="12">
        <v>25</v>
      </c>
      <c r="I245" s="12">
        <f t="shared" si="30"/>
        <v>497.65800000000002</v>
      </c>
      <c r="J245" s="12">
        <f t="shared" si="31"/>
        <v>1231.1399999999999</v>
      </c>
      <c r="K245" s="10">
        <f t="shared" si="36"/>
        <v>190.74</v>
      </c>
      <c r="L245" s="12">
        <f t="shared" si="32"/>
        <v>527.13599999999997</v>
      </c>
      <c r="M245" s="12">
        <f t="shared" si="33"/>
        <v>1229.4060000000002</v>
      </c>
      <c r="N245" s="11"/>
      <c r="O245" s="12">
        <f t="shared" si="34"/>
        <v>3676.08</v>
      </c>
      <c r="P245" s="12">
        <f t="shared" si="38"/>
        <v>1049.7939999999999</v>
      </c>
      <c r="Q245" s="12">
        <f t="shared" si="35"/>
        <v>2651.2860000000001</v>
      </c>
      <c r="R245" s="12">
        <f t="shared" si="39"/>
        <v>16290.206</v>
      </c>
      <c r="S245" s="13">
        <v>111</v>
      </c>
    </row>
    <row r="246" spans="1:19" s="14" customFormat="1" ht="33.950000000000003" customHeight="1">
      <c r="A246" s="47">
        <f t="shared" si="37"/>
        <v>242</v>
      </c>
      <c r="B246" s="2" t="s">
        <v>395</v>
      </c>
      <c r="C246" s="2" t="s">
        <v>55</v>
      </c>
      <c r="D246" s="2" t="s">
        <v>204</v>
      </c>
      <c r="E246" s="17" t="s">
        <v>475</v>
      </c>
      <c r="F246" s="15">
        <v>44000</v>
      </c>
      <c r="G246" s="16"/>
      <c r="H246" s="12">
        <v>25</v>
      </c>
      <c r="I246" s="12">
        <f t="shared" si="30"/>
        <v>1262.8</v>
      </c>
      <c r="J246" s="12">
        <f t="shared" si="31"/>
        <v>3123.9999999999995</v>
      </c>
      <c r="K246" s="10">
        <f t="shared" si="36"/>
        <v>484.00000000000006</v>
      </c>
      <c r="L246" s="12">
        <f t="shared" si="32"/>
        <v>1337.6</v>
      </c>
      <c r="M246" s="12">
        <f t="shared" si="33"/>
        <v>3119.6000000000004</v>
      </c>
      <c r="N246" s="11"/>
      <c r="O246" s="12">
        <f t="shared" si="34"/>
        <v>9328</v>
      </c>
      <c r="P246" s="12">
        <f t="shared" si="38"/>
        <v>2625.3999999999996</v>
      </c>
      <c r="Q246" s="12">
        <f t="shared" si="35"/>
        <v>6727.6</v>
      </c>
      <c r="R246" s="12">
        <f t="shared" si="39"/>
        <v>41374.6</v>
      </c>
      <c r="S246" s="13">
        <v>111</v>
      </c>
    </row>
    <row r="247" spans="1:19" s="14" customFormat="1" ht="33.950000000000003" customHeight="1">
      <c r="A247" s="47">
        <f t="shared" si="37"/>
        <v>243</v>
      </c>
      <c r="B247" s="2" t="s">
        <v>396</v>
      </c>
      <c r="C247" s="2" t="s">
        <v>397</v>
      </c>
      <c r="D247" s="2" t="s">
        <v>250</v>
      </c>
      <c r="E247" s="17" t="s">
        <v>473</v>
      </c>
      <c r="F247" s="15">
        <v>15000</v>
      </c>
      <c r="G247" s="16"/>
      <c r="H247" s="12">
        <v>25</v>
      </c>
      <c r="I247" s="12">
        <f t="shared" si="30"/>
        <v>430.5</v>
      </c>
      <c r="J247" s="12">
        <f t="shared" si="31"/>
        <v>1065</v>
      </c>
      <c r="K247" s="10">
        <f t="shared" si="36"/>
        <v>165.00000000000003</v>
      </c>
      <c r="L247" s="12">
        <f t="shared" si="32"/>
        <v>456</v>
      </c>
      <c r="M247" s="12">
        <f t="shared" si="33"/>
        <v>1063.5</v>
      </c>
      <c r="N247" s="11"/>
      <c r="O247" s="12">
        <f t="shared" si="34"/>
        <v>3180</v>
      </c>
      <c r="P247" s="12">
        <f t="shared" si="38"/>
        <v>911.5</v>
      </c>
      <c r="Q247" s="12">
        <f t="shared" si="35"/>
        <v>2293.5</v>
      </c>
      <c r="R247" s="12">
        <f t="shared" si="39"/>
        <v>14088.5</v>
      </c>
      <c r="S247" s="13">
        <v>111</v>
      </c>
    </row>
    <row r="248" spans="1:19" s="14" customFormat="1" ht="33.950000000000003" customHeight="1">
      <c r="A248" s="47">
        <f t="shared" si="37"/>
        <v>244</v>
      </c>
      <c r="B248" s="2" t="s">
        <v>398</v>
      </c>
      <c r="C248" s="2" t="s">
        <v>55</v>
      </c>
      <c r="D248" s="2" t="s">
        <v>204</v>
      </c>
      <c r="E248" s="17" t="s">
        <v>473</v>
      </c>
      <c r="F248" s="15">
        <v>22500</v>
      </c>
      <c r="G248" s="16"/>
      <c r="H248" s="12">
        <v>25</v>
      </c>
      <c r="I248" s="12">
        <f t="shared" si="30"/>
        <v>645.75</v>
      </c>
      <c r="J248" s="12">
        <f t="shared" si="31"/>
        <v>1597.4999999999998</v>
      </c>
      <c r="K248" s="10">
        <f t="shared" si="36"/>
        <v>247.50000000000003</v>
      </c>
      <c r="L248" s="12">
        <f t="shared" si="32"/>
        <v>684</v>
      </c>
      <c r="M248" s="12">
        <f t="shared" si="33"/>
        <v>1595.25</v>
      </c>
      <c r="N248" s="11"/>
      <c r="O248" s="12">
        <f t="shared" si="34"/>
        <v>4770</v>
      </c>
      <c r="P248" s="12">
        <f t="shared" si="38"/>
        <v>1354.75</v>
      </c>
      <c r="Q248" s="12">
        <f t="shared" si="35"/>
        <v>3440.25</v>
      </c>
      <c r="R248" s="12">
        <f t="shared" si="39"/>
        <v>21145.25</v>
      </c>
      <c r="S248" s="13">
        <v>111</v>
      </c>
    </row>
    <row r="249" spans="1:19" s="14" customFormat="1" ht="33.950000000000003" customHeight="1">
      <c r="A249" s="47">
        <f t="shared" si="37"/>
        <v>245</v>
      </c>
      <c r="B249" s="8" t="s">
        <v>399</v>
      </c>
      <c r="C249" s="8" t="s">
        <v>163</v>
      </c>
      <c r="D249" s="8" t="s">
        <v>400</v>
      </c>
      <c r="E249" s="9" t="s">
        <v>473</v>
      </c>
      <c r="F249" s="10">
        <v>17000</v>
      </c>
      <c r="G249" s="11"/>
      <c r="H249" s="12">
        <v>25</v>
      </c>
      <c r="I249" s="12">
        <f t="shared" si="30"/>
        <v>487.9</v>
      </c>
      <c r="J249" s="12">
        <f t="shared" si="31"/>
        <v>1207</v>
      </c>
      <c r="K249" s="10">
        <f t="shared" si="36"/>
        <v>187.00000000000003</v>
      </c>
      <c r="L249" s="12">
        <f t="shared" si="32"/>
        <v>516.79999999999995</v>
      </c>
      <c r="M249" s="12">
        <f t="shared" si="33"/>
        <v>1205.3000000000002</v>
      </c>
      <c r="N249" s="11"/>
      <c r="O249" s="12">
        <f t="shared" si="34"/>
        <v>3604</v>
      </c>
      <c r="P249" s="12">
        <f t="shared" si="38"/>
        <v>1029.6999999999998</v>
      </c>
      <c r="Q249" s="12">
        <f t="shared" si="35"/>
        <v>2599.3000000000002</v>
      </c>
      <c r="R249" s="12">
        <f t="shared" si="39"/>
        <v>15970.3</v>
      </c>
      <c r="S249" s="13">
        <v>111</v>
      </c>
    </row>
    <row r="250" spans="1:19" s="14" customFormat="1" ht="33.950000000000003" customHeight="1">
      <c r="A250" s="47">
        <f t="shared" si="37"/>
        <v>246</v>
      </c>
      <c r="B250" s="2" t="s">
        <v>401</v>
      </c>
      <c r="C250" s="2" t="s">
        <v>79</v>
      </c>
      <c r="D250" s="2" t="s">
        <v>41</v>
      </c>
      <c r="E250" s="17" t="s">
        <v>474</v>
      </c>
      <c r="F250" s="15">
        <v>16350</v>
      </c>
      <c r="G250" s="16"/>
      <c r="H250" s="12">
        <v>25</v>
      </c>
      <c r="I250" s="12">
        <f t="shared" si="30"/>
        <v>469.245</v>
      </c>
      <c r="J250" s="12">
        <f t="shared" si="31"/>
        <v>1160.8499999999999</v>
      </c>
      <c r="K250" s="10">
        <f t="shared" si="36"/>
        <v>179.85000000000002</v>
      </c>
      <c r="L250" s="12">
        <f t="shared" si="32"/>
        <v>497.04</v>
      </c>
      <c r="M250" s="12">
        <f t="shared" si="33"/>
        <v>1159.2150000000001</v>
      </c>
      <c r="N250" s="11"/>
      <c r="O250" s="12">
        <f t="shared" si="34"/>
        <v>3466.2</v>
      </c>
      <c r="P250" s="12">
        <f t="shared" si="38"/>
        <v>991.28500000000008</v>
      </c>
      <c r="Q250" s="12">
        <f t="shared" si="35"/>
        <v>2499.915</v>
      </c>
      <c r="R250" s="12">
        <f t="shared" si="39"/>
        <v>15358.715</v>
      </c>
      <c r="S250" s="13">
        <v>111</v>
      </c>
    </row>
    <row r="251" spans="1:19" s="14" customFormat="1" ht="33.950000000000003" customHeight="1">
      <c r="A251" s="47">
        <f t="shared" si="37"/>
        <v>247</v>
      </c>
      <c r="B251" s="2" t="s">
        <v>402</v>
      </c>
      <c r="C251" s="2" t="s">
        <v>79</v>
      </c>
      <c r="D251" s="2" t="s">
        <v>41</v>
      </c>
      <c r="E251" s="17" t="s">
        <v>474</v>
      </c>
      <c r="F251" s="15">
        <v>16350</v>
      </c>
      <c r="G251" s="16"/>
      <c r="H251" s="12">
        <v>25</v>
      </c>
      <c r="I251" s="12">
        <f t="shared" si="30"/>
        <v>469.245</v>
      </c>
      <c r="J251" s="12">
        <f t="shared" si="31"/>
        <v>1160.8499999999999</v>
      </c>
      <c r="K251" s="10">
        <f t="shared" si="36"/>
        <v>179.85000000000002</v>
      </c>
      <c r="L251" s="12">
        <f t="shared" si="32"/>
        <v>497.04</v>
      </c>
      <c r="M251" s="12">
        <f t="shared" si="33"/>
        <v>1159.2150000000001</v>
      </c>
      <c r="N251" s="11"/>
      <c r="O251" s="12">
        <f t="shared" si="34"/>
        <v>3466.2</v>
      </c>
      <c r="P251" s="12">
        <f t="shared" si="38"/>
        <v>991.28500000000008</v>
      </c>
      <c r="Q251" s="12">
        <f t="shared" si="35"/>
        <v>2499.915</v>
      </c>
      <c r="R251" s="12">
        <f t="shared" si="39"/>
        <v>15358.715</v>
      </c>
      <c r="S251" s="13">
        <v>111</v>
      </c>
    </row>
    <row r="252" spans="1:19" s="14" customFormat="1" ht="33.950000000000003" customHeight="1">
      <c r="A252" s="47">
        <f t="shared" si="37"/>
        <v>248</v>
      </c>
      <c r="B252" s="2" t="s">
        <v>403</v>
      </c>
      <c r="C252" s="2" t="s">
        <v>29</v>
      </c>
      <c r="D252" s="2" t="s">
        <v>114</v>
      </c>
      <c r="E252" s="17" t="s">
        <v>475</v>
      </c>
      <c r="F252" s="15">
        <v>19242.5</v>
      </c>
      <c r="G252" s="16"/>
      <c r="H252" s="12">
        <v>25</v>
      </c>
      <c r="I252" s="12">
        <f t="shared" si="30"/>
        <v>552.25974999999994</v>
      </c>
      <c r="J252" s="12">
        <f t="shared" si="31"/>
        <v>1366.2175</v>
      </c>
      <c r="K252" s="10">
        <f t="shared" si="36"/>
        <v>211.66750000000002</v>
      </c>
      <c r="L252" s="12">
        <f t="shared" si="32"/>
        <v>584.97199999999998</v>
      </c>
      <c r="M252" s="12">
        <f t="shared" si="33"/>
        <v>1364.2932500000002</v>
      </c>
      <c r="N252" s="11"/>
      <c r="O252" s="12">
        <f t="shared" si="34"/>
        <v>4079.4100000000003</v>
      </c>
      <c r="P252" s="12">
        <f t="shared" si="38"/>
        <v>1162.2317499999999</v>
      </c>
      <c r="Q252" s="12">
        <f t="shared" si="35"/>
        <v>2942.1782499999999</v>
      </c>
      <c r="R252" s="12">
        <f t="shared" si="39"/>
        <v>18080.268250000001</v>
      </c>
      <c r="S252" s="13">
        <v>111</v>
      </c>
    </row>
    <row r="253" spans="1:19" s="14" customFormat="1" ht="33.950000000000003" customHeight="1">
      <c r="A253" s="47">
        <f t="shared" si="37"/>
        <v>249</v>
      </c>
      <c r="B253" s="2" t="s">
        <v>404</v>
      </c>
      <c r="C253" s="2" t="s">
        <v>397</v>
      </c>
      <c r="D253" s="2" t="s">
        <v>64</v>
      </c>
      <c r="E253" s="17" t="s">
        <v>473</v>
      </c>
      <c r="F253" s="15">
        <v>18000</v>
      </c>
      <c r="G253" s="16"/>
      <c r="H253" s="12">
        <v>25</v>
      </c>
      <c r="I253" s="12">
        <f t="shared" si="30"/>
        <v>516.6</v>
      </c>
      <c r="J253" s="12">
        <f t="shared" si="31"/>
        <v>1277.9999999999998</v>
      </c>
      <c r="K253" s="10">
        <f t="shared" si="36"/>
        <v>198.00000000000003</v>
      </c>
      <c r="L253" s="12">
        <f t="shared" si="32"/>
        <v>547.20000000000005</v>
      </c>
      <c r="M253" s="12">
        <f t="shared" si="33"/>
        <v>1276.2</v>
      </c>
      <c r="N253" s="11"/>
      <c r="O253" s="12">
        <f t="shared" si="34"/>
        <v>3816</v>
      </c>
      <c r="P253" s="12">
        <f t="shared" si="38"/>
        <v>1088.8000000000002</v>
      </c>
      <c r="Q253" s="12">
        <f t="shared" si="35"/>
        <v>2752.2</v>
      </c>
      <c r="R253" s="12">
        <f t="shared" si="39"/>
        <v>16911.2</v>
      </c>
      <c r="S253" s="13">
        <v>111</v>
      </c>
    </row>
    <row r="254" spans="1:19" s="14" customFormat="1" ht="33.950000000000003" customHeight="1">
      <c r="A254" s="47">
        <f t="shared" si="37"/>
        <v>250</v>
      </c>
      <c r="B254" s="2" t="s">
        <v>405</v>
      </c>
      <c r="C254" s="2" t="s">
        <v>497</v>
      </c>
      <c r="D254" s="2" t="s">
        <v>406</v>
      </c>
      <c r="E254" s="17" t="s">
        <v>473</v>
      </c>
      <c r="F254" s="15">
        <v>72000</v>
      </c>
      <c r="G254" s="16">
        <v>5744.84</v>
      </c>
      <c r="H254" s="12">
        <v>25</v>
      </c>
      <c r="I254" s="12">
        <f t="shared" ref="I254:I307" si="40">+F254*2.87%</f>
        <v>2066.4</v>
      </c>
      <c r="J254" s="12">
        <f t="shared" ref="J254:J307" si="41">+F254*7.1%</f>
        <v>5111.9999999999991</v>
      </c>
      <c r="K254" s="10">
        <f t="shared" si="36"/>
        <v>792.00000000000011</v>
      </c>
      <c r="L254" s="12">
        <f t="shared" ref="L254:L307" si="42">+F254*3.04%</f>
        <v>2188.8000000000002</v>
      </c>
      <c r="M254" s="12">
        <f t="shared" ref="M254:M307" si="43">+F254*7.09%</f>
        <v>5104.8</v>
      </c>
      <c r="N254" s="11"/>
      <c r="O254" s="12">
        <f t="shared" ref="O254:O307" si="44">SUM(I254:N254)</f>
        <v>15264</v>
      </c>
      <c r="P254" s="12">
        <f t="shared" si="38"/>
        <v>10025.040000000001</v>
      </c>
      <c r="Q254" s="12">
        <f t="shared" ref="Q254:Q307" si="45">+J254+K254+M254</f>
        <v>11008.8</v>
      </c>
      <c r="R254" s="12">
        <f t="shared" si="39"/>
        <v>61974.96</v>
      </c>
      <c r="S254" s="13">
        <v>111</v>
      </c>
    </row>
    <row r="255" spans="1:19" s="14" customFormat="1" ht="33.950000000000003" customHeight="1">
      <c r="A255" s="47">
        <f t="shared" si="37"/>
        <v>251</v>
      </c>
      <c r="B255" s="2" t="s">
        <v>407</v>
      </c>
      <c r="C255" s="2" t="s">
        <v>63</v>
      </c>
      <c r="D255" s="2" t="s">
        <v>73</v>
      </c>
      <c r="E255" s="17" t="s">
        <v>473</v>
      </c>
      <c r="F255" s="15">
        <v>22000</v>
      </c>
      <c r="G255" s="16"/>
      <c r="H255" s="12">
        <v>25</v>
      </c>
      <c r="I255" s="12">
        <f t="shared" si="40"/>
        <v>631.4</v>
      </c>
      <c r="J255" s="12">
        <f t="shared" si="41"/>
        <v>1561.9999999999998</v>
      </c>
      <c r="K255" s="10">
        <f t="shared" ref="K255:K307" si="46">F255*1.1%</f>
        <v>242.00000000000003</v>
      </c>
      <c r="L255" s="12">
        <f t="shared" si="42"/>
        <v>668.8</v>
      </c>
      <c r="M255" s="12">
        <f t="shared" si="43"/>
        <v>1559.8000000000002</v>
      </c>
      <c r="N255" s="11"/>
      <c r="O255" s="12">
        <f t="shared" si="44"/>
        <v>4664</v>
      </c>
      <c r="P255" s="12">
        <f t="shared" si="38"/>
        <v>1325.1999999999998</v>
      </c>
      <c r="Q255" s="12">
        <f t="shared" si="45"/>
        <v>3363.8</v>
      </c>
      <c r="R255" s="12">
        <f t="shared" si="39"/>
        <v>20674.8</v>
      </c>
      <c r="S255" s="13">
        <v>111</v>
      </c>
    </row>
    <row r="256" spans="1:19" s="14" customFormat="1" ht="33.950000000000003" customHeight="1">
      <c r="A256" s="47">
        <f t="shared" si="37"/>
        <v>252</v>
      </c>
      <c r="B256" s="2" t="s">
        <v>408</v>
      </c>
      <c r="C256" s="2" t="s">
        <v>63</v>
      </c>
      <c r="D256" s="2" t="s">
        <v>250</v>
      </c>
      <c r="E256" s="17" t="s">
        <v>473</v>
      </c>
      <c r="F256" s="15">
        <v>15000</v>
      </c>
      <c r="G256" s="16"/>
      <c r="H256" s="12">
        <v>25</v>
      </c>
      <c r="I256" s="12">
        <f t="shared" si="40"/>
        <v>430.5</v>
      </c>
      <c r="J256" s="12">
        <f t="shared" si="41"/>
        <v>1065</v>
      </c>
      <c r="K256" s="10">
        <f t="shared" si="46"/>
        <v>165.00000000000003</v>
      </c>
      <c r="L256" s="12">
        <f t="shared" si="42"/>
        <v>456</v>
      </c>
      <c r="M256" s="12">
        <f t="shared" si="43"/>
        <v>1063.5</v>
      </c>
      <c r="N256" s="11"/>
      <c r="O256" s="12">
        <f t="shared" si="44"/>
        <v>3180</v>
      </c>
      <c r="P256" s="12">
        <f t="shared" si="38"/>
        <v>911.5</v>
      </c>
      <c r="Q256" s="12">
        <f t="shared" si="45"/>
        <v>2293.5</v>
      </c>
      <c r="R256" s="12">
        <f t="shared" si="39"/>
        <v>14088.5</v>
      </c>
      <c r="S256" s="13">
        <v>111</v>
      </c>
    </row>
    <row r="257" spans="1:19" s="19" customFormat="1" ht="33.950000000000003" customHeight="1">
      <c r="A257" s="47">
        <f t="shared" si="37"/>
        <v>253</v>
      </c>
      <c r="B257" s="2" t="s">
        <v>409</v>
      </c>
      <c r="C257" s="2" t="s">
        <v>75</v>
      </c>
      <c r="D257" s="2" t="s">
        <v>410</v>
      </c>
      <c r="E257" s="17" t="s">
        <v>474</v>
      </c>
      <c r="F257" s="15">
        <v>10000</v>
      </c>
      <c r="G257" s="16"/>
      <c r="H257" s="12">
        <v>25</v>
      </c>
      <c r="I257" s="12">
        <f t="shared" si="40"/>
        <v>287</v>
      </c>
      <c r="J257" s="12">
        <f t="shared" si="41"/>
        <v>709.99999999999989</v>
      </c>
      <c r="K257" s="10">
        <f t="shared" si="46"/>
        <v>110.00000000000001</v>
      </c>
      <c r="L257" s="12">
        <f t="shared" si="42"/>
        <v>304</v>
      </c>
      <c r="M257" s="12">
        <f t="shared" si="43"/>
        <v>709</v>
      </c>
      <c r="N257" s="11"/>
      <c r="O257" s="12">
        <f t="shared" si="44"/>
        <v>2120</v>
      </c>
      <c r="P257" s="12">
        <f t="shared" ref="P257:P307" si="47">+G257+H257+I257+L257+N257</f>
        <v>616</v>
      </c>
      <c r="Q257" s="12">
        <f t="shared" si="45"/>
        <v>1529</v>
      </c>
      <c r="R257" s="12">
        <f t="shared" ref="R257:R300" si="48">+F257-P257</f>
        <v>9384</v>
      </c>
      <c r="S257" s="13">
        <v>111</v>
      </c>
    </row>
    <row r="258" spans="1:19" s="19" customFormat="1" ht="33.950000000000003" customHeight="1">
      <c r="A258" s="47">
        <f>A257+1</f>
        <v>254</v>
      </c>
      <c r="B258" s="2" t="s">
        <v>411</v>
      </c>
      <c r="C258" s="2" t="s">
        <v>34</v>
      </c>
      <c r="D258" s="2" t="s">
        <v>56</v>
      </c>
      <c r="E258" s="17" t="s">
        <v>473</v>
      </c>
      <c r="F258" s="15">
        <v>22500</v>
      </c>
      <c r="G258" s="16"/>
      <c r="H258" s="12">
        <v>25</v>
      </c>
      <c r="I258" s="12">
        <f t="shared" si="40"/>
        <v>645.75</v>
      </c>
      <c r="J258" s="12">
        <f t="shared" si="41"/>
        <v>1597.4999999999998</v>
      </c>
      <c r="K258" s="10">
        <f t="shared" si="46"/>
        <v>247.50000000000003</v>
      </c>
      <c r="L258" s="12">
        <f t="shared" si="42"/>
        <v>684</v>
      </c>
      <c r="M258" s="12">
        <f t="shared" si="43"/>
        <v>1595.25</v>
      </c>
      <c r="N258" s="11"/>
      <c r="O258" s="12">
        <f t="shared" si="44"/>
        <v>4770</v>
      </c>
      <c r="P258" s="12">
        <f t="shared" si="47"/>
        <v>1354.75</v>
      </c>
      <c r="Q258" s="12">
        <f t="shared" si="45"/>
        <v>3440.25</v>
      </c>
      <c r="R258" s="12">
        <f t="shared" si="48"/>
        <v>21145.25</v>
      </c>
      <c r="S258" s="13">
        <v>111</v>
      </c>
    </row>
    <row r="259" spans="1:19" s="19" customFormat="1" ht="33.950000000000003" customHeight="1">
      <c r="A259" s="47">
        <f>A258+1</f>
        <v>255</v>
      </c>
      <c r="B259" s="2" t="s">
        <v>412</v>
      </c>
      <c r="C259" s="2" t="s">
        <v>49</v>
      </c>
      <c r="D259" s="2" t="s">
        <v>413</v>
      </c>
      <c r="E259" s="17" t="s">
        <v>475</v>
      </c>
      <c r="F259" s="15">
        <v>20000</v>
      </c>
      <c r="G259" s="16"/>
      <c r="H259" s="12">
        <v>25</v>
      </c>
      <c r="I259" s="12">
        <f t="shared" si="40"/>
        <v>574</v>
      </c>
      <c r="J259" s="12">
        <f t="shared" si="41"/>
        <v>1419.9999999999998</v>
      </c>
      <c r="K259" s="10">
        <f t="shared" si="46"/>
        <v>220.00000000000003</v>
      </c>
      <c r="L259" s="12">
        <f t="shared" si="42"/>
        <v>608</v>
      </c>
      <c r="M259" s="12">
        <f t="shared" si="43"/>
        <v>1418</v>
      </c>
      <c r="N259" s="11"/>
      <c r="O259" s="12">
        <f t="shared" si="44"/>
        <v>4240</v>
      </c>
      <c r="P259" s="12">
        <f t="shared" si="47"/>
        <v>1207</v>
      </c>
      <c r="Q259" s="12">
        <f t="shared" si="45"/>
        <v>3058</v>
      </c>
      <c r="R259" s="12">
        <f t="shared" si="48"/>
        <v>18793</v>
      </c>
      <c r="S259" s="13">
        <v>111</v>
      </c>
    </row>
    <row r="260" spans="1:19" s="19" customFormat="1" ht="33.950000000000003" customHeight="1">
      <c r="A260" s="47">
        <f>A259+1</f>
        <v>256</v>
      </c>
      <c r="B260" s="2" t="s">
        <v>414</v>
      </c>
      <c r="C260" s="2" t="s">
        <v>55</v>
      </c>
      <c r="D260" s="2" t="s">
        <v>56</v>
      </c>
      <c r="E260" s="17" t="s">
        <v>473</v>
      </c>
      <c r="F260" s="15">
        <v>20000</v>
      </c>
      <c r="G260" s="16"/>
      <c r="H260" s="12">
        <v>25</v>
      </c>
      <c r="I260" s="12">
        <f t="shared" si="40"/>
        <v>574</v>
      </c>
      <c r="J260" s="12">
        <f t="shared" si="41"/>
        <v>1419.9999999999998</v>
      </c>
      <c r="K260" s="10">
        <f t="shared" si="46"/>
        <v>220.00000000000003</v>
      </c>
      <c r="L260" s="12">
        <f t="shared" si="42"/>
        <v>608</v>
      </c>
      <c r="M260" s="12">
        <f t="shared" si="43"/>
        <v>1418</v>
      </c>
      <c r="N260" s="11"/>
      <c r="O260" s="12">
        <f t="shared" si="44"/>
        <v>4240</v>
      </c>
      <c r="P260" s="12">
        <f t="shared" si="47"/>
        <v>1207</v>
      </c>
      <c r="Q260" s="12">
        <f t="shared" si="45"/>
        <v>3058</v>
      </c>
      <c r="R260" s="12">
        <f t="shared" si="48"/>
        <v>18793</v>
      </c>
      <c r="S260" s="13">
        <v>111</v>
      </c>
    </row>
    <row r="261" spans="1:19" s="19" customFormat="1" ht="33.950000000000003" customHeight="1">
      <c r="A261" s="47">
        <f>A260+1</f>
        <v>257</v>
      </c>
      <c r="B261" s="2" t="s">
        <v>415</v>
      </c>
      <c r="C261" s="2" t="s">
        <v>63</v>
      </c>
      <c r="D261" s="2" t="s">
        <v>61</v>
      </c>
      <c r="E261" s="17" t="s">
        <v>473</v>
      </c>
      <c r="F261" s="15">
        <v>22500</v>
      </c>
      <c r="G261" s="16"/>
      <c r="H261" s="12">
        <v>25</v>
      </c>
      <c r="I261" s="12">
        <f t="shared" si="40"/>
        <v>645.75</v>
      </c>
      <c r="J261" s="12">
        <f t="shared" si="41"/>
        <v>1597.4999999999998</v>
      </c>
      <c r="K261" s="10">
        <f t="shared" si="46"/>
        <v>247.50000000000003</v>
      </c>
      <c r="L261" s="12">
        <f t="shared" si="42"/>
        <v>684</v>
      </c>
      <c r="M261" s="12">
        <f t="shared" si="43"/>
        <v>1595.25</v>
      </c>
      <c r="N261" s="11">
        <v>932.76</v>
      </c>
      <c r="O261" s="12">
        <f t="shared" si="44"/>
        <v>5702.76</v>
      </c>
      <c r="P261" s="12">
        <f t="shared" si="47"/>
        <v>2287.5100000000002</v>
      </c>
      <c r="Q261" s="12">
        <f t="shared" si="45"/>
        <v>3440.25</v>
      </c>
      <c r="R261" s="12">
        <f t="shared" si="48"/>
        <v>20212.489999999998</v>
      </c>
      <c r="S261" s="13">
        <v>111</v>
      </c>
    </row>
    <row r="262" spans="1:19" s="19" customFormat="1" ht="33.950000000000003" customHeight="1">
      <c r="A262" s="47">
        <f t="shared" ref="A262:A307" si="49">A261+1</f>
        <v>258</v>
      </c>
      <c r="B262" s="2" t="s">
        <v>416</v>
      </c>
      <c r="C262" s="2" t="s">
        <v>52</v>
      </c>
      <c r="D262" s="2" t="s">
        <v>417</v>
      </c>
      <c r="E262" s="17" t="s">
        <v>473</v>
      </c>
      <c r="F262" s="15">
        <v>30000</v>
      </c>
      <c r="G262" s="16"/>
      <c r="H262" s="12">
        <v>25</v>
      </c>
      <c r="I262" s="12">
        <f t="shared" si="40"/>
        <v>861</v>
      </c>
      <c r="J262" s="12">
        <f t="shared" si="41"/>
        <v>2130</v>
      </c>
      <c r="K262" s="10">
        <f t="shared" si="46"/>
        <v>330.00000000000006</v>
      </c>
      <c r="L262" s="12">
        <f t="shared" si="42"/>
        <v>912</v>
      </c>
      <c r="M262" s="12">
        <f t="shared" si="43"/>
        <v>2127</v>
      </c>
      <c r="N262" s="11"/>
      <c r="O262" s="12">
        <f t="shared" si="44"/>
        <v>6360</v>
      </c>
      <c r="P262" s="12">
        <f t="shared" si="47"/>
        <v>1798</v>
      </c>
      <c r="Q262" s="12">
        <f t="shared" si="45"/>
        <v>4587</v>
      </c>
      <c r="R262" s="12">
        <f t="shared" si="48"/>
        <v>28202</v>
      </c>
      <c r="S262" s="13">
        <v>111</v>
      </c>
    </row>
    <row r="263" spans="1:19" s="19" customFormat="1" ht="33.950000000000003" customHeight="1">
      <c r="A263" s="47">
        <f t="shared" si="49"/>
        <v>259</v>
      </c>
      <c r="B263" s="2" t="s">
        <v>418</v>
      </c>
      <c r="C263" s="2" t="s">
        <v>63</v>
      </c>
      <c r="D263" s="2" t="s">
        <v>64</v>
      </c>
      <c r="E263" s="17" t="s">
        <v>473</v>
      </c>
      <c r="F263" s="15">
        <v>16200</v>
      </c>
      <c r="G263" s="16"/>
      <c r="H263" s="12">
        <v>25</v>
      </c>
      <c r="I263" s="12">
        <f t="shared" si="40"/>
        <v>464.94</v>
      </c>
      <c r="J263" s="12">
        <f t="shared" si="41"/>
        <v>1150.1999999999998</v>
      </c>
      <c r="K263" s="10">
        <f t="shared" si="46"/>
        <v>178.20000000000002</v>
      </c>
      <c r="L263" s="12">
        <f t="shared" si="42"/>
        <v>492.48</v>
      </c>
      <c r="M263" s="12">
        <f t="shared" si="43"/>
        <v>1148.5800000000002</v>
      </c>
      <c r="N263" s="11"/>
      <c r="O263" s="12">
        <f t="shared" si="44"/>
        <v>3434.3999999999996</v>
      </c>
      <c r="P263" s="12">
        <f t="shared" si="47"/>
        <v>982.42000000000007</v>
      </c>
      <c r="Q263" s="12">
        <f t="shared" si="45"/>
        <v>2476.98</v>
      </c>
      <c r="R263" s="12">
        <f t="shared" si="48"/>
        <v>15217.58</v>
      </c>
      <c r="S263" s="13">
        <v>111</v>
      </c>
    </row>
    <row r="264" spans="1:19" s="19" customFormat="1" ht="33.950000000000003" customHeight="1">
      <c r="A264" s="47">
        <f t="shared" si="49"/>
        <v>260</v>
      </c>
      <c r="B264" s="2" t="s">
        <v>419</v>
      </c>
      <c r="C264" s="2" t="s">
        <v>95</v>
      </c>
      <c r="D264" s="2" t="s">
        <v>35</v>
      </c>
      <c r="E264" s="17" t="s">
        <v>475</v>
      </c>
      <c r="F264" s="15">
        <v>12000</v>
      </c>
      <c r="G264" s="16"/>
      <c r="H264" s="12">
        <v>25</v>
      </c>
      <c r="I264" s="12">
        <f t="shared" si="40"/>
        <v>344.4</v>
      </c>
      <c r="J264" s="12">
        <f t="shared" si="41"/>
        <v>851.99999999999989</v>
      </c>
      <c r="K264" s="10">
        <f t="shared" si="46"/>
        <v>132</v>
      </c>
      <c r="L264" s="12">
        <f t="shared" si="42"/>
        <v>364.8</v>
      </c>
      <c r="M264" s="12">
        <f t="shared" si="43"/>
        <v>850.80000000000007</v>
      </c>
      <c r="N264" s="11"/>
      <c r="O264" s="12">
        <f t="shared" si="44"/>
        <v>2544</v>
      </c>
      <c r="P264" s="12">
        <f t="shared" si="47"/>
        <v>734.2</v>
      </c>
      <c r="Q264" s="12">
        <f t="shared" si="45"/>
        <v>1834.8</v>
      </c>
      <c r="R264" s="12">
        <f t="shared" si="48"/>
        <v>11265.8</v>
      </c>
      <c r="S264" s="13">
        <v>111</v>
      </c>
    </row>
    <row r="265" spans="1:19" s="19" customFormat="1" ht="33.950000000000003" customHeight="1">
      <c r="A265" s="47">
        <f t="shared" si="49"/>
        <v>261</v>
      </c>
      <c r="B265" s="2" t="s">
        <v>420</v>
      </c>
      <c r="C265" s="2" t="s">
        <v>421</v>
      </c>
      <c r="D265" s="2" t="s">
        <v>207</v>
      </c>
      <c r="E265" s="17" t="s">
        <v>473</v>
      </c>
      <c r="F265" s="15">
        <v>15000</v>
      </c>
      <c r="G265" s="16"/>
      <c r="H265" s="12">
        <v>25</v>
      </c>
      <c r="I265" s="12">
        <f t="shared" si="40"/>
        <v>430.5</v>
      </c>
      <c r="J265" s="12">
        <f t="shared" si="41"/>
        <v>1065</v>
      </c>
      <c r="K265" s="10">
        <f t="shared" si="46"/>
        <v>165.00000000000003</v>
      </c>
      <c r="L265" s="12">
        <f t="shared" si="42"/>
        <v>456</v>
      </c>
      <c r="M265" s="12">
        <f t="shared" si="43"/>
        <v>1063.5</v>
      </c>
      <c r="N265" s="11"/>
      <c r="O265" s="12">
        <f t="shared" si="44"/>
        <v>3180</v>
      </c>
      <c r="P265" s="12">
        <f t="shared" si="47"/>
        <v>911.5</v>
      </c>
      <c r="Q265" s="12">
        <f t="shared" si="45"/>
        <v>2293.5</v>
      </c>
      <c r="R265" s="12">
        <f t="shared" si="48"/>
        <v>14088.5</v>
      </c>
      <c r="S265" s="13">
        <v>111</v>
      </c>
    </row>
    <row r="266" spans="1:19" s="19" customFormat="1" ht="33.950000000000003" customHeight="1">
      <c r="A266" s="47">
        <f t="shared" si="49"/>
        <v>262</v>
      </c>
      <c r="B266" s="2" t="s">
        <v>422</v>
      </c>
      <c r="C266" s="2" t="s">
        <v>79</v>
      </c>
      <c r="D266" s="2" t="s">
        <v>41</v>
      </c>
      <c r="E266" s="17" t="s">
        <v>474</v>
      </c>
      <c r="F266" s="15">
        <v>15000</v>
      </c>
      <c r="G266" s="16"/>
      <c r="H266" s="12">
        <v>25</v>
      </c>
      <c r="I266" s="12">
        <f t="shared" si="40"/>
        <v>430.5</v>
      </c>
      <c r="J266" s="12">
        <f t="shared" si="41"/>
        <v>1065</v>
      </c>
      <c r="K266" s="10">
        <f t="shared" si="46"/>
        <v>165.00000000000003</v>
      </c>
      <c r="L266" s="12">
        <f t="shared" si="42"/>
        <v>456</v>
      </c>
      <c r="M266" s="12">
        <f t="shared" si="43"/>
        <v>1063.5</v>
      </c>
      <c r="N266" s="11"/>
      <c r="O266" s="12">
        <f t="shared" si="44"/>
        <v>3180</v>
      </c>
      <c r="P266" s="12">
        <f t="shared" si="47"/>
        <v>911.5</v>
      </c>
      <c r="Q266" s="12">
        <f t="shared" si="45"/>
        <v>2293.5</v>
      </c>
      <c r="R266" s="12">
        <f t="shared" si="48"/>
        <v>14088.5</v>
      </c>
      <c r="S266" s="13">
        <v>111</v>
      </c>
    </row>
    <row r="267" spans="1:19" s="19" customFormat="1" ht="33.950000000000003" customHeight="1">
      <c r="A267" s="47">
        <f t="shared" si="49"/>
        <v>263</v>
      </c>
      <c r="B267" s="2" t="s">
        <v>423</v>
      </c>
      <c r="C267" s="2" t="s">
        <v>79</v>
      </c>
      <c r="D267" s="2" t="s">
        <v>41</v>
      </c>
      <c r="E267" s="17" t="s">
        <v>474</v>
      </c>
      <c r="F267" s="15">
        <v>18000</v>
      </c>
      <c r="G267" s="16"/>
      <c r="H267" s="12">
        <v>25</v>
      </c>
      <c r="I267" s="12">
        <f t="shared" si="40"/>
        <v>516.6</v>
      </c>
      <c r="J267" s="12">
        <f t="shared" si="41"/>
        <v>1277.9999999999998</v>
      </c>
      <c r="K267" s="10">
        <f t="shared" si="46"/>
        <v>198.00000000000003</v>
      </c>
      <c r="L267" s="12">
        <f t="shared" si="42"/>
        <v>547.20000000000005</v>
      </c>
      <c r="M267" s="12">
        <f t="shared" si="43"/>
        <v>1276.2</v>
      </c>
      <c r="N267" s="11"/>
      <c r="O267" s="12">
        <f t="shared" si="44"/>
        <v>3816</v>
      </c>
      <c r="P267" s="12">
        <f t="shared" si="47"/>
        <v>1088.8000000000002</v>
      </c>
      <c r="Q267" s="12">
        <f t="shared" si="45"/>
        <v>2752.2</v>
      </c>
      <c r="R267" s="12">
        <f t="shared" si="48"/>
        <v>16911.2</v>
      </c>
      <c r="S267" s="13">
        <v>111</v>
      </c>
    </row>
    <row r="268" spans="1:19" s="19" customFormat="1" ht="33.950000000000003" customHeight="1">
      <c r="A268" s="47">
        <f t="shared" si="49"/>
        <v>264</v>
      </c>
      <c r="B268" s="2" t="s">
        <v>424</v>
      </c>
      <c r="C268" s="2" t="s">
        <v>63</v>
      </c>
      <c r="D268" s="2" t="s">
        <v>64</v>
      </c>
      <c r="E268" s="17" t="s">
        <v>475</v>
      </c>
      <c r="F268" s="15">
        <v>16400</v>
      </c>
      <c r="G268" s="16"/>
      <c r="H268" s="12">
        <v>25</v>
      </c>
      <c r="I268" s="12">
        <f t="shared" si="40"/>
        <v>470.68</v>
      </c>
      <c r="J268" s="12">
        <f t="shared" si="41"/>
        <v>1164.3999999999999</v>
      </c>
      <c r="K268" s="10">
        <f t="shared" si="46"/>
        <v>180.4</v>
      </c>
      <c r="L268" s="12">
        <f t="shared" si="42"/>
        <v>498.56</v>
      </c>
      <c r="M268" s="12">
        <f t="shared" si="43"/>
        <v>1162.76</v>
      </c>
      <c r="N268" s="11"/>
      <c r="O268" s="12">
        <f t="shared" si="44"/>
        <v>3476.8</v>
      </c>
      <c r="P268" s="12">
        <f t="shared" si="47"/>
        <v>994.24</v>
      </c>
      <c r="Q268" s="12">
        <f t="shared" si="45"/>
        <v>2507.56</v>
      </c>
      <c r="R268" s="12">
        <f t="shared" si="48"/>
        <v>15405.76</v>
      </c>
      <c r="S268" s="13">
        <v>111</v>
      </c>
    </row>
    <row r="269" spans="1:19" s="19" customFormat="1" ht="33.950000000000003" customHeight="1">
      <c r="A269" s="47">
        <f t="shared" si="49"/>
        <v>265</v>
      </c>
      <c r="B269" s="2" t="s">
        <v>425</v>
      </c>
      <c r="C269" s="2" t="s">
        <v>79</v>
      </c>
      <c r="D269" s="2" t="s">
        <v>41</v>
      </c>
      <c r="E269" s="17" t="s">
        <v>474</v>
      </c>
      <c r="F269" s="15">
        <v>16139.5</v>
      </c>
      <c r="G269" s="16"/>
      <c r="H269" s="12">
        <v>25</v>
      </c>
      <c r="I269" s="12">
        <f t="shared" si="40"/>
        <v>463.20364999999998</v>
      </c>
      <c r="J269" s="12">
        <f t="shared" si="41"/>
        <v>1145.9044999999999</v>
      </c>
      <c r="K269" s="10">
        <f t="shared" si="46"/>
        <v>177.53450000000001</v>
      </c>
      <c r="L269" s="12">
        <f t="shared" si="42"/>
        <v>490.64080000000001</v>
      </c>
      <c r="M269" s="12">
        <f t="shared" si="43"/>
        <v>1144.2905500000002</v>
      </c>
      <c r="N269" s="11"/>
      <c r="O269" s="12">
        <f t="shared" si="44"/>
        <v>3421.5740000000001</v>
      </c>
      <c r="P269" s="12">
        <f t="shared" si="47"/>
        <v>978.84445000000005</v>
      </c>
      <c r="Q269" s="12">
        <f t="shared" si="45"/>
        <v>2467.72955</v>
      </c>
      <c r="R269" s="12">
        <f t="shared" si="48"/>
        <v>15160.655549999999</v>
      </c>
      <c r="S269" s="13">
        <v>111</v>
      </c>
    </row>
    <row r="270" spans="1:19" s="19" customFormat="1" ht="33.950000000000003" customHeight="1">
      <c r="A270" s="47">
        <f t="shared" si="49"/>
        <v>266</v>
      </c>
      <c r="B270" s="2" t="s">
        <v>426</v>
      </c>
      <c r="C270" s="2" t="s">
        <v>75</v>
      </c>
      <c r="D270" s="2" t="s">
        <v>503</v>
      </c>
      <c r="E270" s="17" t="s">
        <v>475</v>
      </c>
      <c r="F270" s="15">
        <v>42374</v>
      </c>
      <c r="G270" s="16"/>
      <c r="H270" s="12">
        <v>25</v>
      </c>
      <c r="I270" s="12">
        <f t="shared" si="40"/>
        <v>1216.1338000000001</v>
      </c>
      <c r="J270" s="12">
        <f t="shared" si="41"/>
        <v>3008.5539999999996</v>
      </c>
      <c r="K270" s="10">
        <f t="shared" si="46"/>
        <v>466.11400000000003</v>
      </c>
      <c r="L270" s="12">
        <f t="shared" si="42"/>
        <v>1288.1695999999999</v>
      </c>
      <c r="M270" s="12">
        <f t="shared" si="43"/>
        <v>3004.3166000000001</v>
      </c>
      <c r="N270" s="11"/>
      <c r="O270" s="12">
        <f t="shared" si="44"/>
        <v>8983.2880000000005</v>
      </c>
      <c r="P270" s="12">
        <f t="shared" si="47"/>
        <v>2529.3033999999998</v>
      </c>
      <c r="Q270" s="12">
        <f t="shared" si="45"/>
        <v>6478.9845999999998</v>
      </c>
      <c r="R270" s="12">
        <f t="shared" si="48"/>
        <v>39844.696600000003</v>
      </c>
      <c r="S270" s="13">
        <v>111</v>
      </c>
    </row>
    <row r="271" spans="1:19" s="19" customFormat="1" ht="33.950000000000003" customHeight="1">
      <c r="A271" s="47">
        <f t="shared" si="49"/>
        <v>267</v>
      </c>
      <c r="B271" s="2" t="s">
        <v>427</v>
      </c>
      <c r="C271" s="2" t="s">
        <v>55</v>
      </c>
      <c r="D271" s="2" t="s">
        <v>82</v>
      </c>
      <c r="E271" s="17" t="s">
        <v>473</v>
      </c>
      <c r="F271" s="15">
        <v>22500</v>
      </c>
      <c r="G271" s="16"/>
      <c r="H271" s="12">
        <v>25</v>
      </c>
      <c r="I271" s="12">
        <f t="shared" si="40"/>
        <v>645.75</v>
      </c>
      <c r="J271" s="12">
        <f t="shared" si="41"/>
        <v>1597.4999999999998</v>
      </c>
      <c r="K271" s="10">
        <f t="shared" si="46"/>
        <v>247.50000000000003</v>
      </c>
      <c r="L271" s="12">
        <f t="shared" si="42"/>
        <v>684</v>
      </c>
      <c r="M271" s="12">
        <f t="shared" si="43"/>
        <v>1595.25</v>
      </c>
      <c r="N271" s="11">
        <v>2798.28</v>
      </c>
      <c r="O271" s="12">
        <f t="shared" si="44"/>
        <v>7568.2800000000007</v>
      </c>
      <c r="P271" s="12">
        <f t="shared" si="47"/>
        <v>4153.0300000000007</v>
      </c>
      <c r="Q271" s="12">
        <f t="shared" si="45"/>
        <v>3440.25</v>
      </c>
      <c r="R271" s="12">
        <f t="shared" si="48"/>
        <v>18346.97</v>
      </c>
      <c r="S271" s="13">
        <v>111</v>
      </c>
    </row>
    <row r="272" spans="1:19" s="19" customFormat="1" ht="33.950000000000003" customHeight="1">
      <c r="A272" s="47">
        <f t="shared" si="49"/>
        <v>268</v>
      </c>
      <c r="B272" s="2" t="s">
        <v>428</v>
      </c>
      <c r="C272" s="2" t="s">
        <v>95</v>
      </c>
      <c r="D272" s="2" t="s">
        <v>429</v>
      </c>
      <c r="E272" s="17" t="s">
        <v>474</v>
      </c>
      <c r="F272" s="15">
        <v>13000</v>
      </c>
      <c r="G272" s="16"/>
      <c r="H272" s="12">
        <v>25</v>
      </c>
      <c r="I272" s="12">
        <f t="shared" si="40"/>
        <v>373.1</v>
      </c>
      <c r="J272" s="12">
        <f t="shared" si="41"/>
        <v>922.99999999999989</v>
      </c>
      <c r="K272" s="10">
        <f t="shared" si="46"/>
        <v>143.00000000000003</v>
      </c>
      <c r="L272" s="12">
        <f t="shared" si="42"/>
        <v>395.2</v>
      </c>
      <c r="M272" s="12">
        <f t="shared" si="43"/>
        <v>921.7</v>
      </c>
      <c r="N272" s="11"/>
      <c r="O272" s="12">
        <f t="shared" si="44"/>
        <v>2756</v>
      </c>
      <c r="P272" s="12">
        <f t="shared" si="47"/>
        <v>793.3</v>
      </c>
      <c r="Q272" s="12">
        <f t="shared" si="45"/>
        <v>1987.7</v>
      </c>
      <c r="R272" s="12">
        <f t="shared" si="48"/>
        <v>12206.7</v>
      </c>
      <c r="S272" s="13">
        <v>111</v>
      </c>
    </row>
    <row r="273" spans="1:19" s="19" customFormat="1" ht="33.950000000000003" customHeight="1">
      <c r="A273" s="47">
        <f t="shared" si="49"/>
        <v>269</v>
      </c>
      <c r="B273" s="2" t="s">
        <v>430</v>
      </c>
      <c r="C273" s="2" t="s">
        <v>34</v>
      </c>
      <c r="D273" s="2" t="s">
        <v>431</v>
      </c>
      <c r="E273" s="17" t="s">
        <v>473</v>
      </c>
      <c r="F273" s="15">
        <v>57600</v>
      </c>
      <c r="G273" s="16">
        <v>3035.04</v>
      </c>
      <c r="H273" s="12">
        <v>25</v>
      </c>
      <c r="I273" s="12">
        <f t="shared" si="40"/>
        <v>1653.12</v>
      </c>
      <c r="J273" s="12">
        <f t="shared" si="41"/>
        <v>4089.5999999999995</v>
      </c>
      <c r="K273" s="10">
        <f t="shared" si="46"/>
        <v>633.6</v>
      </c>
      <c r="L273" s="12">
        <f t="shared" si="42"/>
        <v>1751.04</v>
      </c>
      <c r="M273" s="12">
        <f t="shared" si="43"/>
        <v>4083.84</v>
      </c>
      <c r="N273" s="11"/>
      <c r="O273" s="12">
        <f t="shared" si="44"/>
        <v>12211.2</v>
      </c>
      <c r="P273" s="12">
        <f t="shared" si="47"/>
        <v>6464.2</v>
      </c>
      <c r="Q273" s="12">
        <f t="shared" si="45"/>
        <v>8807.0400000000009</v>
      </c>
      <c r="R273" s="12">
        <f t="shared" si="48"/>
        <v>51135.8</v>
      </c>
      <c r="S273" s="13">
        <v>111</v>
      </c>
    </row>
    <row r="274" spans="1:19" s="19" customFormat="1" ht="33.950000000000003" customHeight="1">
      <c r="A274" s="47">
        <f t="shared" si="49"/>
        <v>270</v>
      </c>
      <c r="B274" s="2" t="s">
        <v>432</v>
      </c>
      <c r="C274" s="2" t="s">
        <v>154</v>
      </c>
      <c r="D274" s="2" t="s">
        <v>433</v>
      </c>
      <c r="E274" s="17" t="s">
        <v>475</v>
      </c>
      <c r="F274" s="15">
        <v>20250</v>
      </c>
      <c r="G274" s="16"/>
      <c r="H274" s="12">
        <v>25</v>
      </c>
      <c r="I274" s="12">
        <f t="shared" si="40"/>
        <v>581.17499999999995</v>
      </c>
      <c r="J274" s="12">
        <f t="shared" si="41"/>
        <v>1437.7499999999998</v>
      </c>
      <c r="K274" s="10">
        <f t="shared" si="46"/>
        <v>222.75000000000003</v>
      </c>
      <c r="L274" s="12">
        <f t="shared" si="42"/>
        <v>615.6</v>
      </c>
      <c r="M274" s="12">
        <f t="shared" si="43"/>
        <v>1435.7250000000001</v>
      </c>
      <c r="N274" s="11">
        <v>932.76</v>
      </c>
      <c r="O274" s="12">
        <f t="shared" si="44"/>
        <v>5225.76</v>
      </c>
      <c r="P274" s="12">
        <f t="shared" si="47"/>
        <v>2154.5349999999999</v>
      </c>
      <c r="Q274" s="12">
        <f t="shared" si="45"/>
        <v>3096.2249999999999</v>
      </c>
      <c r="R274" s="12">
        <f t="shared" si="48"/>
        <v>18095.465</v>
      </c>
      <c r="S274" s="13">
        <v>111</v>
      </c>
    </row>
    <row r="275" spans="1:19" s="19" customFormat="1" ht="33.950000000000003" customHeight="1">
      <c r="A275" s="47">
        <f t="shared" si="49"/>
        <v>271</v>
      </c>
      <c r="B275" s="2" t="s">
        <v>434</v>
      </c>
      <c r="C275" s="2" t="s">
        <v>55</v>
      </c>
      <c r="D275" s="2" t="s">
        <v>56</v>
      </c>
      <c r="E275" s="17" t="s">
        <v>475</v>
      </c>
      <c r="F275" s="15">
        <v>22500</v>
      </c>
      <c r="G275" s="16"/>
      <c r="H275" s="12">
        <v>25</v>
      </c>
      <c r="I275" s="12">
        <f t="shared" si="40"/>
        <v>645.75</v>
      </c>
      <c r="J275" s="12">
        <f t="shared" si="41"/>
        <v>1597.4999999999998</v>
      </c>
      <c r="K275" s="10">
        <f t="shared" si="46"/>
        <v>247.50000000000003</v>
      </c>
      <c r="L275" s="12">
        <f t="shared" si="42"/>
        <v>684</v>
      </c>
      <c r="M275" s="12">
        <f t="shared" si="43"/>
        <v>1595.25</v>
      </c>
      <c r="N275" s="11"/>
      <c r="O275" s="12">
        <f t="shared" si="44"/>
        <v>4770</v>
      </c>
      <c r="P275" s="12">
        <f t="shared" si="47"/>
        <v>1354.75</v>
      </c>
      <c r="Q275" s="12">
        <f t="shared" si="45"/>
        <v>3440.25</v>
      </c>
      <c r="R275" s="12">
        <f t="shared" si="48"/>
        <v>21145.25</v>
      </c>
      <c r="S275" s="13">
        <v>111</v>
      </c>
    </row>
    <row r="276" spans="1:19" s="19" customFormat="1" ht="33.950000000000003" customHeight="1">
      <c r="A276" s="47">
        <f t="shared" si="49"/>
        <v>272</v>
      </c>
      <c r="B276" s="2" t="s">
        <v>435</v>
      </c>
      <c r="C276" s="2" t="s">
        <v>151</v>
      </c>
      <c r="D276" s="2" t="s">
        <v>61</v>
      </c>
      <c r="E276" s="17" t="s">
        <v>473</v>
      </c>
      <c r="F276" s="18">
        <v>16000</v>
      </c>
      <c r="G276" s="16"/>
      <c r="H276" s="12">
        <v>25</v>
      </c>
      <c r="I276" s="12">
        <f t="shared" si="40"/>
        <v>459.2</v>
      </c>
      <c r="J276" s="12">
        <f t="shared" si="41"/>
        <v>1136</v>
      </c>
      <c r="K276" s="10">
        <f t="shared" si="46"/>
        <v>176.00000000000003</v>
      </c>
      <c r="L276" s="12">
        <f t="shared" si="42"/>
        <v>486.4</v>
      </c>
      <c r="M276" s="12">
        <f t="shared" si="43"/>
        <v>1134.4000000000001</v>
      </c>
      <c r="N276" s="11"/>
      <c r="O276" s="12">
        <f t="shared" si="44"/>
        <v>3392</v>
      </c>
      <c r="P276" s="12">
        <f t="shared" si="47"/>
        <v>970.59999999999991</v>
      </c>
      <c r="Q276" s="12">
        <f t="shared" si="45"/>
        <v>2446.4</v>
      </c>
      <c r="R276" s="12">
        <f t="shared" si="48"/>
        <v>15029.4</v>
      </c>
      <c r="S276" s="13">
        <v>111</v>
      </c>
    </row>
    <row r="277" spans="1:19" s="19" customFormat="1" ht="33.950000000000003" customHeight="1">
      <c r="A277" s="47">
        <f t="shared" si="49"/>
        <v>273</v>
      </c>
      <c r="B277" s="2" t="s">
        <v>436</v>
      </c>
      <c r="C277" s="2" t="s">
        <v>187</v>
      </c>
      <c r="D277" s="2" t="s">
        <v>50</v>
      </c>
      <c r="E277" s="17" t="s">
        <v>475</v>
      </c>
      <c r="F277" s="15">
        <v>18000</v>
      </c>
      <c r="G277" s="16"/>
      <c r="H277" s="12">
        <v>25</v>
      </c>
      <c r="I277" s="12">
        <f t="shared" si="40"/>
        <v>516.6</v>
      </c>
      <c r="J277" s="12">
        <f t="shared" si="41"/>
        <v>1277.9999999999998</v>
      </c>
      <c r="K277" s="10">
        <f t="shared" si="46"/>
        <v>198.00000000000003</v>
      </c>
      <c r="L277" s="12">
        <f t="shared" si="42"/>
        <v>547.20000000000005</v>
      </c>
      <c r="M277" s="12">
        <f t="shared" si="43"/>
        <v>1276.2</v>
      </c>
      <c r="N277" s="11">
        <v>1865.52</v>
      </c>
      <c r="O277" s="12">
        <f t="shared" si="44"/>
        <v>5681.52</v>
      </c>
      <c r="P277" s="12">
        <f t="shared" si="47"/>
        <v>2954.32</v>
      </c>
      <c r="Q277" s="12">
        <f t="shared" si="45"/>
        <v>2752.2</v>
      </c>
      <c r="R277" s="12">
        <f t="shared" si="48"/>
        <v>15045.68</v>
      </c>
      <c r="S277" s="13">
        <v>111</v>
      </c>
    </row>
    <row r="278" spans="1:19" s="19" customFormat="1" ht="33.950000000000003" customHeight="1">
      <c r="A278" s="47">
        <f t="shared" si="49"/>
        <v>274</v>
      </c>
      <c r="B278" s="2" t="s">
        <v>437</v>
      </c>
      <c r="C278" s="2" t="s">
        <v>63</v>
      </c>
      <c r="D278" s="2" t="s">
        <v>85</v>
      </c>
      <c r="E278" s="17" t="s">
        <v>473</v>
      </c>
      <c r="F278" s="18">
        <v>14000</v>
      </c>
      <c r="G278" s="16"/>
      <c r="H278" s="12">
        <v>25</v>
      </c>
      <c r="I278" s="12">
        <f t="shared" si="40"/>
        <v>401.8</v>
      </c>
      <c r="J278" s="12">
        <f t="shared" si="41"/>
        <v>993.99999999999989</v>
      </c>
      <c r="K278" s="10">
        <f t="shared" si="46"/>
        <v>154.00000000000003</v>
      </c>
      <c r="L278" s="12">
        <f t="shared" si="42"/>
        <v>425.6</v>
      </c>
      <c r="M278" s="12">
        <f t="shared" si="43"/>
        <v>992.6</v>
      </c>
      <c r="N278" s="11"/>
      <c r="O278" s="12">
        <f t="shared" si="44"/>
        <v>2968</v>
      </c>
      <c r="P278" s="12">
        <f t="shared" si="47"/>
        <v>852.40000000000009</v>
      </c>
      <c r="Q278" s="12">
        <f t="shared" si="45"/>
        <v>2140.6</v>
      </c>
      <c r="R278" s="12">
        <f t="shared" si="48"/>
        <v>13147.6</v>
      </c>
      <c r="S278" s="13">
        <v>111</v>
      </c>
    </row>
    <row r="279" spans="1:19" s="19" customFormat="1" ht="33.950000000000003" customHeight="1">
      <c r="A279" s="47">
        <f t="shared" si="49"/>
        <v>275</v>
      </c>
      <c r="B279" s="2" t="s">
        <v>438</v>
      </c>
      <c r="C279" s="2" t="s">
        <v>92</v>
      </c>
      <c r="D279" s="2" t="s">
        <v>250</v>
      </c>
      <c r="E279" s="17" t="s">
        <v>473</v>
      </c>
      <c r="F279" s="18">
        <v>14000</v>
      </c>
      <c r="G279" s="16"/>
      <c r="H279" s="12">
        <v>25</v>
      </c>
      <c r="I279" s="12">
        <f t="shared" si="40"/>
        <v>401.8</v>
      </c>
      <c r="J279" s="12">
        <f t="shared" si="41"/>
        <v>993.99999999999989</v>
      </c>
      <c r="K279" s="10">
        <f t="shared" si="46"/>
        <v>154.00000000000003</v>
      </c>
      <c r="L279" s="12">
        <f t="shared" si="42"/>
        <v>425.6</v>
      </c>
      <c r="M279" s="12">
        <f t="shared" si="43"/>
        <v>992.6</v>
      </c>
      <c r="N279" s="11"/>
      <c r="O279" s="12">
        <f t="shared" si="44"/>
        <v>2968</v>
      </c>
      <c r="P279" s="12">
        <f t="shared" si="47"/>
        <v>852.40000000000009</v>
      </c>
      <c r="Q279" s="12">
        <f t="shared" si="45"/>
        <v>2140.6</v>
      </c>
      <c r="R279" s="12">
        <f t="shared" si="48"/>
        <v>13147.6</v>
      </c>
      <c r="S279" s="13">
        <v>111</v>
      </c>
    </row>
    <row r="280" spans="1:19" s="19" customFormat="1" ht="33.950000000000003" customHeight="1">
      <c r="A280" s="47">
        <f t="shared" si="49"/>
        <v>276</v>
      </c>
      <c r="B280" s="2" t="s">
        <v>439</v>
      </c>
      <c r="C280" s="2" t="s">
        <v>55</v>
      </c>
      <c r="D280" s="2" t="s">
        <v>56</v>
      </c>
      <c r="E280" s="17" t="s">
        <v>473</v>
      </c>
      <c r="F280" s="18">
        <v>21000</v>
      </c>
      <c r="G280" s="16"/>
      <c r="H280" s="12">
        <v>25</v>
      </c>
      <c r="I280" s="12">
        <f t="shared" si="40"/>
        <v>602.70000000000005</v>
      </c>
      <c r="J280" s="12">
        <f t="shared" si="41"/>
        <v>1490.9999999999998</v>
      </c>
      <c r="K280" s="10">
        <f t="shared" si="46"/>
        <v>231.00000000000003</v>
      </c>
      <c r="L280" s="12">
        <f t="shared" si="42"/>
        <v>638.4</v>
      </c>
      <c r="M280" s="12">
        <f t="shared" si="43"/>
        <v>1488.9</v>
      </c>
      <c r="N280" s="11"/>
      <c r="O280" s="12">
        <f t="shared" si="44"/>
        <v>4452</v>
      </c>
      <c r="P280" s="12">
        <f t="shared" si="47"/>
        <v>1266.0999999999999</v>
      </c>
      <c r="Q280" s="12">
        <f t="shared" si="45"/>
        <v>3210.8999999999996</v>
      </c>
      <c r="R280" s="12">
        <f t="shared" si="48"/>
        <v>19733.900000000001</v>
      </c>
      <c r="S280" s="13">
        <v>111</v>
      </c>
    </row>
    <row r="281" spans="1:19" s="19" customFormat="1" ht="33.950000000000003" customHeight="1">
      <c r="A281" s="47">
        <f t="shared" si="49"/>
        <v>277</v>
      </c>
      <c r="B281" s="2" t="s">
        <v>440</v>
      </c>
      <c r="C281" s="2" t="s">
        <v>49</v>
      </c>
      <c r="D281" s="2" t="s">
        <v>231</v>
      </c>
      <c r="E281" s="17" t="s">
        <v>475</v>
      </c>
      <c r="F281" s="15">
        <v>26000</v>
      </c>
      <c r="G281" s="16"/>
      <c r="H281" s="12">
        <v>25</v>
      </c>
      <c r="I281" s="12">
        <f t="shared" si="40"/>
        <v>746.2</v>
      </c>
      <c r="J281" s="12">
        <f t="shared" si="41"/>
        <v>1845.9999999999998</v>
      </c>
      <c r="K281" s="10">
        <f t="shared" si="46"/>
        <v>286.00000000000006</v>
      </c>
      <c r="L281" s="12">
        <f t="shared" si="42"/>
        <v>790.4</v>
      </c>
      <c r="M281" s="12">
        <f t="shared" si="43"/>
        <v>1843.4</v>
      </c>
      <c r="N281" s="11"/>
      <c r="O281" s="12">
        <f t="shared" si="44"/>
        <v>5512</v>
      </c>
      <c r="P281" s="12">
        <f t="shared" si="47"/>
        <v>1561.6</v>
      </c>
      <c r="Q281" s="12">
        <f t="shared" si="45"/>
        <v>3975.4</v>
      </c>
      <c r="R281" s="12">
        <f t="shared" si="48"/>
        <v>24438.400000000001</v>
      </c>
      <c r="S281" s="13">
        <v>111</v>
      </c>
    </row>
    <row r="282" spans="1:19" s="19" customFormat="1" ht="33.950000000000003" customHeight="1">
      <c r="A282" s="47">
        <f t="shared" si="49"/>
        <v>278</v>
      </c>
      <c r="B282" s="2" t="s">
        <v>441</v>
      </c>
      <c r="C282" s="2" t="s">
        <v>488</v>
      </c>
      <c r="D282" s="2" t="s">
        <v>417</v>
      </c>
      <c r="E282" s="17" t="s">
        <v>475</v>
      </c>
      <c r="F282" s="15">
        <v>44000</v>
      </c>
      <c r="G282" s="16"/>
      <c r="H282" s="12">
        <v>25</v>
      </c>
      <c r="I282" s="12">
        <f t="shared" si="40"/>
        <v>1262.8</v>
      </c>
      <c r="J282" s="12">
        <f t="shared" si="41"/>
        <v>3123.9999999999995</v>
      </c>
      <c r="K282" s="10">
        <f t="shared" si="46"/>
        <v>484.00000000000006</v>
      </c>
      <c r="L282" s="12">
        <f t="shared" si="42"/>
        <v>1337.6</v>
      </c>
      <c r="M282" s="12">
        <f t="shared" si="43"/>
        <v>3119.6000000000004</v>
      </c>
      <c r="N282" s="11"/>
      <c r="O282" s="12">
        <f t="shared" si="44"/>
        <v>9328</v>
      </c>
      <c r="P282" s="12">
        <f t="shared" si="47"/>
        <v>2625.3999999999996</v>
      </c>
      <c r="Q282" s="12">
        <f t="shared" si="45"/>
        <v>6727.6</v>
      </c>
      <c r="R282" s="12">
        <f t="shared" si="48"/>
        <v>41374.6</v>
      </c>
      <c r="S282" s="13">
        <v>111</v>
      </c>
    </row>
    <row r="283" spans="1:19" s="19" customFormat="1" ht="33.950000000000003" customHeight="1">
      <c r="A283" s="47">
        <f t="shared" si="49"/>
        <v>279</v>
      </c>
      <c r="B283" s="2" t="s">
        <v>442</v>
      </c>
      <c r="C283" s="2" t="s">
        <v>63</v>
      </c>
      <c r="D283" s="2" t="s">
        <v>64</v>
      </c>
      <c r="E283" s="17" t="s">
        <v>473</v>
      </c>
      <c r="F283" s="15">
        <v>35000</v>
      </c>
      <c r="G283" s="16"/>
      <c r="H283" s="12">
        <v>25</v>
      </c>
      <c r="I283" s="12">
        <f t="shared" si="40"/>
        <v>1004.5</v>
      </c>
      <c r="J283" s="12">
        <f t="shared" si="41"/>
        <v>2485</v>
      </c>
      <c r="K283" s="10">
        <f t="shared" si="46"/>
        <v>385.00000000000006</v>
      </c>
      <c r="L283" s="12">
        <f t="shared" si="42"/>
        <v>1064</v>
      </c>
      <c r="M283" s="12">
        <f t="shared" si="43"/>
        <v>2481.5</v>
      </c>
      <c r="N283" s="11"/>
      <c r="O283" s="12">
        <f t="shared" si="44"/>
        <v>7420</v>
      </c>
      <c r="P283" s="12">
        <f t="shared" si="47"/>
        <v>2093.5</v>
      </c>
      <c r="Q283" s="12">
        <f t="shared" si="45"/>
        <v>5351.5</v>
      </c>
      <c r="R283" s="12">
        <f t="shared" si="48"/>
        <v>32906.5</v>
      </c>
      <c r="S283" s="13">
        <v>111</v>
      </c>
    </row>
    <row r="284" spans="1:19" s="19" customFormat="1" ht="33.950000000000003" customHeight="1">
      <c r="A284" s="47">
        <f t="shared" si="49"/>
        <v>280</v>
      </c>
      <c r="B284" s="2" t="s">
        <v>443</v>
      </c>
      <c r="C284" s="2" t="s">
        <v>55</v>
      </c>
      <c r="D284" s="2" t="s">
        <v>147</v>
      </c>
      <c r="E284" s="17" t="s">
        <v>473</v>
      </c>
      <c r="F284" s="15">
        <v>20000</v>
      </c>
      <c r="G284" s="16"/>
      <c r="H284" s="12">
        <v>25</v>
      </c>
      <c r="I284" s="12">
        <f t="shared" si="40"/>
        <v>574</v>
      </c>
      <c r="J284" s="12">
        <f t="shared" si="41"/>
        <v>1419.9999999999998</v>
      </c>
      <c r="K284" s="10">
        <f t="shared" si="46"/>
        <v>220.00000000000003</v>
      </c>
      <c r="L284" s="12">
        <f t="shared" si="42"/>
        <v>608</v>
      </c>
      <c r="M284" s="12">
        <f t="shared" si="43"/>
        <v>1418</v>
      </c>
      <c r="N284" s="11"/>
      <c r="O284" s="12">
        <f t="shared" si="44"/>
        <v>4240</v>
      </c>
      <c r="P284" s="12">
        <f t="shared" si="47"/>
        <v>1207</v>
      </c>
      <c r="Q284" s="12">
        <f t="shared" si="45"/>
        <v>3058</v>
      </c>
      <c r="R284" s="12">
        <f t="shared" si="48"/>
        <v>18793</v>
      </c>
      <c r="S284" s="13">
        <v>111</v>
      </c>
    </row>
    <row r="285" spans="1:19" s="19" customFormat="1" ht="33.950000000000003" customHeight="1">
      <c r="A285" s="47">
        <f t="shared" si="49"/>
        <v>281</v>
      </c>
      <c r="B285" s="2" t="s">
        <v>444</v>
      </c>
      <c r="C285" s="2" t="s">
        <v>63</v>
      </c>
      <c r="D285" s="2" t="s">
        <v>64</v>
      </c>
      <c r="E285" s="17" t="s">
        <v>473</v>
      </c>
      <c r="F285" s="15">
        <v>35000</v>
      </c>
      <c r="G285" s="16"/>
      <c r="H285" s="12">
        <v>25</v>
      </c>
      <c r="I285" s="12">
        <f t="shared" si="40"/>
        <v>1004.5</v>
      </c>
      <c r="J285" s="12">
        <f t="shared" si="41"/>
        <v>2485</v>
      </c>
      <c r="K285" s="10">
        <f t="shared" si="46"/>
        <v>385.00000000000006</v>
      </c>
      <c r="L285" s="12">
        <f t="shared" si="42"/>
        <v>1064</v>
      </c>
      <c r="M285" s="12">
        <f t="shared" si="43"/>
        <v>2481.5</v>
      </c>
      <c r="N285" s="11"/>
      <c r="O285" s="12">
        <f t="shared" si="44"/>
        <v>7420</v>
      </c>
      <c r="P285" s="12">
        <f t="shared" si="47"/>
        <v>2093.5</v>
      </c>
      <c r="Q285" s="12">
        <f t="shared" si="45"/>
        <v>5351.5</v>
      </c>
      <c r="R285" s="12">
        <f t="shared" si="48"/>
        <v>32906.5</v>
      </c>
      <c r="S285" s="13">
        <v>111</v>
      </c>
    </row>
    <row r="286" spans="1:19" s="19" customFormat="1" ht="33.950000000000003" customHeight="1">
      <c r="A286" s="47">
        <f t="shared" si="49"/>
        <v>282</v>
      </c>
      <c r="B286" s="2" t="s">
        <v>445</v>
      </c>
      <c r="C286" s="2" t="s">
        <v>92</v>
      </c>
      <c r="D286" s="2" t="s">
        <v>446</v>
      </c>
      <c r="E286" s="17" t="s">
        <v>475</v>
      </c>
      <c r="F286" s="15">
        <v>55000</v>
      </c>
      <c r="G286" s="16"/>
      <c r="H286" s="12">
        <v>25</v>
      </c>
      <c r="I286" s="12">
        <f t="shared" si="40"/>
        <v>1578.5</v>
      </c>
      <c r="J286" s="12">
        <f t="shared" si="41"/>
        <v>3904.9999999999995</v>
      </c>
      <c r="K286" s="10">
        <f t="shared" si="46"/>
        <v>605.00000000000011</v>
      </c>
      <c r="L286" s="12">
        <f t="shared" si="42"/>
        <v>1672</v>
      </c>
      <c r="M286" s="12">
        <f t="shared" si="43"/>
        <v>3899.5000000000005</v>
      </c>
      <c r="N286" s="11"/>
      <c r="O286" s="12">
        <f t="shared" si="44"/>
        <v>11660</v>
      </c>
      <c r="P286" s="12">
        <f t="shared" si="47"/>
        <v>3275.5</v>
      </c>
      <c r="Q286" s="12">
        <f t="shared" si="45"/>
        <v>8409.5</v>
      </c>
      <c r="R286" s="12">
        <f t="shared" si="48"/>
        <v>51724.5</v>
      </c>
      <c r="S286" s="13">
        <v>111</v>
      </c>
    </row>
    <row r="287" spans="1:19" s="19" customFormat="1" ht="33.950000000000003" customHeight="1">
      <c r="A287" s="47">
        <f t="shared" si="49"/>
        <v>283</v>
      </c>
      <c r="B287" s="2" t="s">
        <v>447</v>
      </c>
      <c r="C287" s="2" t="s">
        <v>124</v>
      </c>
      <c r="D287" s="2" t="s">
        <v>448</v>
      </c>
      <c r="E287" s="17" t="s">
        <v>481</v>
      </c>
      <c r="F287" s="15">
        <v>40075</v>
      </c>
      <c r="G287" s="16"/>
      <c r="H287" s="12">
        <v>25</v>
      </c>
      <c r="I287" s="12">
        <f t="shared" si="40"/>
        <v>1150.1524999999999</v>
      </c>
      <c r="J287" s="12">
        <f t="shared" si="41"/>
        <v>2845.3249999999998</v>
      </c>
      <c r="K287" s="10">
        <f t="shared" si="46"/>
        <v>440.82500000000005</v>
      </c>
      <c r="L287" s="12">
        <f t="shared" si="42"/>
        <v>1218.28</v>
      </c>
      <c r="M287" s="12">
        <f t="shared" si="43"/>
        <v>2841.3175000000001</v>
      </c>
      <c r="N287" s="11"/>
      <c r="O287" s="12">
        <f t="shared" si="44"/>
        <v>8495.9</v>
      </c>
      <c r="P287" s="12">
        <f t="shared" si="47"/>
        <v>2393.4324999999999</v>
      </c>
      <c r="Q287" s="12">
        <f t="shared" si="45"/>
        <v>6127.4674999999997</v>
      </c>
      <c r="R287" s="12">
        <f t="shared" si="48"/>
        <v>37681.567499999997</v>
      </c>
      <c r="S287" s="13">
        <v>111</v>
      </c>
    </row>
    <row r="288" spans="1:19" s="19" customFormat="1" ht="33.950000000000003" customHeight="1">
      <c r="A288" s="47">
        <f t="shared" si="49"/>
        <v>284</v>
      </c>
      <c r="B288" s="2" t="s">
        <v>449</v>
      </c>
      <c r="C288" s="2" t="s">
        <v>75</v>
      </c>
      <c r="D288" s="2" t="s">
        <v>116</v>
      </c>
      <c r="E288" s="17" t="s">
        <v>474</v>
      </c>
      <c r="F288" s="15">
        <v>15600</v>
      </c>
      <c r="G288" s="16"/>
      <c r="H288" s="12">
        <v>25</v>
      </c>
      <c r="I288" s="12">
        <f t="shared" si="40"/>
        <v>447.71999999999997</v>
      </c>
      <c r="J288" s="12">
        <f t="shared" si="41"/>
        <v>1107.5999999999999</v>
      </c>
      <c r="K288" s="10">
        <f t="shared" si="46"/>
        <v>171.60000000000002</v>
      </c>
      <c r="L288" s="12">
        <f t="shared" si="42"/>
        <v>474.24</v>
      </c>
      <c r="M288" s="12">
        <f t="shared" si="43"/>
        <v>1106.04</v>
      </c>
      <c r="N288" s="11"/>
      <c r="O288" s="12">
        <f t="shared" si="44"/>
        <v>3307.2</v>
      </c>
      <c r="P288" s="12">
        <f t="shared" si="47"/>
        <v>946.96</v>
      </c>
      <c r="Q288" s="12">
        <f t="shared" si="45"/>
        <v>2385.2399999999998</v>
      </c>
      <c r="R288" s="12">
        <f t="shared" si="48"/>
        <v>14653.04</v>
      </c>
      <c r="S288" s="13">
        <v>111</v>
      </c>
    </row>
    <row r="289" spans="1:19" s="19" customFormat="1" ht="33.950000000000003" customHeight="1">
      <c r="A289" s="47">
        <f t="shared" si="49"/>
        <v>285</v>
      </c>
      <c r="B289" s="2" t="s">
        <v>450</v>
      </c>
      <c r="C289" s="2" t="s">
        <v>55</v>
      </c>
      <c r="D289" s="2" t="s">
        <v>56</v>
      </c>
      <c r="E289" s="17" t="s">
        <v>473</v>
      </c>
      <c r="F289" s="15">
        <v>22000</v>
      </c>
      <c r="G289" s="16"/>
      <c r="H289" s="12">
        <v>25</v>
      </c>
      <c r="I289" s="12">
        <f t="shared" si="40"/>
        <v>631.4</v>
      </c>
      <c r="J289" s="12">
        <f t="shared" si="41"/>
        <v>1561.9999999999998</v>
      </c>
      <c r="K289" s="10">
        <f t="shared" si="46"/>
        <v>242.00000000000003</v>
      </c>
      <c r="L289" s="12">
        <f t="shared" si="42"/>
        <v>668.8</v>
      </c>
      <c r="M289" s="12">
        <f t="shared" si="43"/>
        <v>1559.8000000000002</v>
      </c>
      <c r="N289" s="11"/>
      <c r="O289" s="12">
        <f t="shared" si="44"/>
        <v>4664</v>
      </c>
      <c r="P289" s="12">
        <f t="shared" si="47"/>
        <v>1325.1999999999998</v>
      </c>
      <c r="Q289" s="12">
        <f t="shared" si="45"/>
        <v>3363.8</v>
      </c>
      <c r="R289" s="12">
        <f t="shared" si="48"/>
        <v>20674.8</v>
      </c>
      <c r="S289" s="13">
        <v>111</v>
      </c>
    </row>
    <row r="290" spans="1:19" s="19" customFormat="1" ht="33.950000000000003" customHeight="1">
      <c r="A290" s="47">
        <f t="shared" si="49"/>
        <v>286</v>
      </c>
      <c r="B290" s="2" t="s">
        <v>451</v>
      </c>
      <c r="C290" s="2" t="s">
        <v>95</v>
      </c>
      <c r="D290" s="2" t="s">
        <v>35</v>
      </c>
      <c r="E290" s="17" t="s">
        <v>474</v>
      </c>
      <c r="F290" s="15">
        <v>7000</v>
      </c>
      <c r="G290" s="16"/>
      <c r="H290" s="12">
        <v>25</v>
      </c>
      <c r="I290" s="12">
        <f t="shared" si="40"/>
        <v>200.9</v>
      </c>
      <c r="J290" s="12">
        <f t="shared" si="41"/>
        <v>496.99999999999994</v>
      </c>
      <c r="K290" s="10">
        <f t="shared" si="46"/>
        <v>77.000000000000014</v>
      </c>
      <c r="L290" s="12">
        <f t="shared" si="42"/>
        <v>212.8</v>
      </c>
      <c r="M290" s="12">
        <f t="shared" si="43"/>
        <v>496.3</v>
      </c>
      <c r="N290" s="11"/>
      <c r="O290" s="12">
        <f t="shared" si="44"/>
        <v>1484</v>
      </c>
      <c r="P290" s="12">
        <f t="shared" si="47"/>
        <v>438.70000000000005</v>
      </c>
      <c r="Q290" s="12">
        <f t="shared" si="45"/>
        <v>1070.3</v>
      </c>
      <c r="R290" s="12">
        <f t="shared" si="48"/>
        <v>6561.3</v>
      </c>
      <c r="S290" s="13">
        <v>111</v>
      </c>
    </row>
    <row r="291" spans="1:19" s="19" customFormat="1" ht="33.950000000000003" customHeight="1">
      <c r="A291" s="47">
        <f t="shared" si="49"/>
        <v>287</v>
      </c>
      <c r="B291" s="2" t="s">
        <v>452</v>
      </c>
      <c r="C291" s="2" t="s">
        <v>55</v>
      </c>
      <c r="D291" s="2" t="s">
        <v>82</v>
      </c>
      <c r="E291" s="17" t="s">
        <v>473</v>
      </c>
      <c r="F291" s="15">
        <v>26000</v>
      </c>
      <c r="G291" s="16"/>
      <c r="H291" s="12">
        <v>25</v>
      </c>
      <c r="I291" s="12">
        <f t="shared" si="40"/>
        <v>746.2</v>
      </c>
      <c r="J291" s="12">
        <f t="shared" si="41"/>
        <v>1845.9999999999998</v>
      </c>
      <c r="K291" s="10">
        <f t="shared" si="46"/>
        <v>286.00000000000006</v>
      </c>
      <c r="L291" s="12">
        <f t="shared" si="42"/>
        <v>790.4</v>
      </c>
      <c r="M291" s="12">
        <f t="shared" si="43"/>
        <v>1843.4</v>
      </c>
      <c r="N291" s="11"/>
      <c r="O291" s="12">
        <f t="shared" si="44"/>
        <v>5512</v>
      </c>
      <c r="P291" s="12">
        <f t="shared" si="47"/>
        <v>1561.6</v>
      </c>
      <c r="Q291" s="12">
        <f t="shared" si="45"/>
        <v>3975.4</v>
      </c>
      <c r="R291" s="12">
        <f t="shared" si="48"/>
        <v>24438.400000000001</v>
      </c>
      <c r="S291" s="13">
        <v>111</v>
      </c>
    </row>
    <row r="292" spans="1:19" s="19" customFormat="1" ht="33.950000000000003" customHeight="1">
      <c r="A292" s="47">
        <f t="shared" si="49"/>
        <v>288</v>
      </c>
      <c r="B292" s="2" t="s">
        <v>453</v>
      </c>
      <c r="C292" s="2" t="s">
        <v>55</v>
      </c>
      <c r="D292" s="2" t="s">
        <v>56</v>
      </c>
      <c r="E292" s="17" t="s">
        <v>475</v>
      </c>
      <c r="F292" s="15">
        <v>20000</v>
      </c>
      <c r="G292" s="16"/>
      <c r="H292" s="12">
        <v>25</v>
      </c>
      <c r="I292" s="12">
        <f t="shared" si="40"/>
        <v>574</v>
      </c>
      <c r="J292" s="12">
        <f t="shared" si="41"/>
        <v>1419.9999999999998</v>
      </c>
      <c r="K292" s="10">
        <f t="shared" si="46"/>
        <v>220.00000000000003</v>
      </c>
      <c r="L292" s="12">
        <f t="shared" si="42"/>
        <v>608</v>
      </c>
      <c r="M292" s="12">
        <f t="shared" si="43"/>
        <v>1418</v>
      </c>
      <c r="N292" s="11">
        <v>932.76</v>
      </c>
      <c r="O292" s="12">
        <f t="shared" si="44"/>
        <v>5172.76</v>
      </c>
      <c r="P292" s="12">
        <f t="shared" si="47"/>
        <v>2139.7600000000002</v>
      </c>
      <c r="Q292" s="12">
        <f t="shared" si="45"/>
        <v>3058</v>
      </c>
      <c r="R292" s="12">
        <f t="shared" si="48"/>
        <v>17860.239999999998</v>
      </c>
      <c r="S292" s="13">
        <v>111</v>
      </c>
    </row>
    <row r="293" spans="1:19" s="19" customFormat="1" ht="33.950000000000003" customHeight="1">
      <c r="A293" s="47">
        <f t="shared" si="49"/>
        <v>289</v>
      </c>
      <c r="B293" s="2" t="s">
        <v>454</v>
      </c>
      <c r="C293" s="2" t="s">
        <v>49</v>
      </c>
      <c r="D293" s="2" t="s">
        <v>53</v>
      </c>
      <c r="E293" s="17" t="s">
        <v>473</v>
      </c>
      <c r="F293" s="15">
        <v>17000</v>
      </c>
      <c r="G293" s="16"/>
      <c r="H293" s="12">
        <v>25</v>
      </c>
      <c r="I293" s="12">
        <f t="shared" si="40"/>
        <v>487.9</v>
      </c>
      <c r="J293" s="12">
        <f t="shared" si="41"/>
        <v>1207</v>
      </c>
      <c r="K293" s="10">
        <f t="shared" si="46"/>
        <v>187.00000000000003</v>
      </c>
      <c r="L293" s="12">
        <f t="shared" si="42"/>
        <v>516.79999999999995</v>
      </c>
      <c r="M293" s="12">
        <f t="shared" si="43"/>
        <v>1205.3000000000002</v>
      </c>
      <c r="N293" s="11"/>
      <c r="O293" s="12">
        <f t="shared" si="44"/>
        <v>3604</v>
      </c>
      <c r="P293" s="12">
        <f t="shared" si="47"/>
        <v>1029.6999999999998</v>
      </c>
      <c r="Q293" s="12">
        <f t="shared" si="45"/>
        <v>2599.3000000000002</v>
      </c>
      <c r="R293" s="12">
        <f t="shared" si="48"/>
        <v>15970.3</v>
      </c>
      <c r="S293" s="13">
        <v>111</v>
      </c>
    </row>
    <row r="294" spans="1:19" s="19" customFormat="1" ht="33.950000000000003" customHeight="1">
      <c r="A294" s="47">
        <f t="shared" si="49"/>
        <v>290</v>
      </c>
      <c r="B294" s="2" t="s">
        <v>455</v>
      </c>
      <c r="C294" s="2" t="s">
        <v>75</v>
      </c>
      <c r="D294" s="2" t="s">
        <v>116</v>
      </c>
      <c r="E294" s="17" t="s">
        <v>475</v>
      </c>
      <c r="F294" s="15">
        <v>17000</v>
      </c>
      <c r="G294" s="16"/>
      <c r="H294" s="12">
        <v>25</v>
      </c>
      <c r="I294" s="12">
        <f t="shared" si="40"/>
        <v>487.9</v>
      </c>
      <c r="J294" s="12">
        <f t="shared" si="41"/>
        <v>1207</v>
      </c>
      <c r="K294" s="10">
        <f t="shared" si="46"/>
        <v>187.00000000000003</v>
      </c>
      <c r="L294" s="12">
        <f t="shared" si="42"/>
        <v>516.79999999999995</v>
      </c>
      <c r="M294" s="12">
        <f t="shared" si="43"/>
        <v>1205.3000000000002</v>
      </c>
      <c r="N294" s="11"/>
      <c r="O294" s="12">
        <f t="shared" si="44"/>
        <v>3604</v>
      </c>
      <c r="P294" s="12">
        <f t="shared" si="47"/>
        <v>1029.6999999999998</v>
      </c>
      <c r="Q294" s="12">
        <f t="shared" si="45"/>
        <v>2599.3000000000002</v>
      </c>
      <c r="R294" s="12">
        <f t="shared" si="48"/>
        <v>15970.3</v>
      </c>
      <c r="S294" s="13">
        <v>111</v>
      </c>
    </row>
    <row r="295" spans="1:19" s="19" customFormat="1" ht="33.950000000000003" customHeight="1">
      <c r="A295" s="47">
        <f t="shared" si="49"/>
        <v>291</v>
      </c>
      <c r="B295" s="2" t="s">
        <v>456</v>
      </c>
      <c r="C295" s="2" t="s">
        <v>60</v>
      </c>
      <c r="D295" s="2" t="s">
        <v>121</v>
      </c>
      <c r="E295" s="17" t="s">
        <v>473</v>
      </c>
      <c r="F295" s="15">
        <v>28000</v>
      </c>
      <c r="G295" s="16"/>
      <c r="H295" s="12">
        <v>25</v>
      </c>
      <c r="I295" s="12">
        <f t="shared" si="40"/>
        <v>803.6</v>
      </c>
      <c r="J295" s="12">
        <f t="shared" si="41"/>
        <v>1987.9999999999998</v>
      </c>
      <c r="K295" s="10">
        <f t="shared" si="46"/>
        <v>308.00000000000006</v>
      </c>
      <c r="L295" s="12">
        <f t="shared" si="42"/>
        <v>851.2</v>
      </c>
      <c r="M295" s="12">
        <f t="shared" si="43"/>
        <v>1985.2</v>
      </c>
      <c r="N295" s="11"/>
      <c r="O295" s="12">
        <f t="shared" si="44"/>
        <v>5936</v>
      </c>
      <c r="P295" s="12">
        <f t="shared" si="47"/>
        <v>1679.8000000000002</v>
      </c>
      <c r="Q295" s="12">
        <f t="shared" si="45"/>
        <v>4281.2</v>
      </c>
      <c r="R295" s="12">
        <f t="shared" si="48"/>
        <v>26320.2</v>
      </c>
      <c r="S295" s="13">
        <v>111</v>
      </c>
    </row>
    <row r="296" spans="1:19" s="19" customFormat="1" ht="33.950000000000003" customHeight="1">
      <c r="A296" s="47">
        <f t="shared" si="49"/>
        <v>292</v>
      </c>
      <c r="B296" s="2" t="s">
        <v>457</v>
      </c>
      <c r="C296" s="2" t="s">
        <v>46</v>
      </c>
      <c r="D296" s="2" t="s">
        <v>511</v>
      </c>
      <c r="E296" s="17" t="s">
        <v>473</v>
      </c>
      <c r="F296" s="15">
        <v>22000</v>
      </c>
      <c r="G296" s="16"/>
      <c r="H296" s="12">
        <v>25</v>
      </c>
      <c r="I296" s="12">
        <f t="shared" si="40"/>
        <v>631.4</v>
      </c>
      <c r="J296" s="12">
        <f t="shared" si="41"/>
        <v>1561.9999999999998</v>
      </c>
      <c r="K296" s="10">
        <f t="shared" si="46"/>
        <v>242.00000000000003</v>
      </c>
      <c r="L296" s="12">
        <f t="shared" si="42"/>
        <v>668.8</v>
      </c>
      <c r="M296" s="12">
        <f t="shared" si="43"/>
        <v>1559.8000000000002</v>
      </c>
      <c r="N296" s="11"/>
      <c r="O296" s="12">
        <f t="shared" si="44"/>
        <v>4664</v>
      </c>
      <c r="P296" s="12">
        <f t="shared" si="47"/>
        <v>1325.1999999999998</v>
      </c>
      <c r="Q296" s="12">
        <f t="shared" si="45"/>
        <v>3363.8</v>
      </c>
      <c r="R296" s="12">
        <f t="shared" si="48"/>
        <v>20674.8</v>
      </c>
      <c r="S296" s="13">
        <v>111</v>
      </c>
    </row>
    <row r="297" spans="1:19" s="19" customFormat="1" ht="33.950000000000003" customHeight="1">
      <c r="A297" s="47">
        <f t="shared" si="49"/>
        <v>293</v>
      </c>
      <c r="B297" s="2" t="s">
        <v>458</v>
      </c>
      <c r="C297" s="2" t="s">
        <v>158</v>
      </c>
      <c r="D297" s="2" t="s">
        <v>61</v>
      </c>
      <c r="E297" s="17" t="s">
        <v>473</v>
      </c>
      <c r="F297" s="15">
        <v>25500</v>
      </c>
      <c r="G297" s="16"/>
      <c r="H297" s="12">
        <v>25</v>
      </c>
      <c r="I297" s="12">
        <f t="shared" si="40"/>
        <v>731.85</v>
      </c>
      <c r="J297" s="12">
        <f t="shared" si="41"/>
        <v>1810.4999999999998</v>
      </c>
      <c r="K297" s="10">
        <f t="shared" si="46"/>
        <v>280.5</v>
      </c>
      <c r="L297" s="12">
        <f t="shared" si="42"/>
        <v>775.2</v>
      </c>
      <c r="M297" s="12">
        <f t="shared" si="43"/>
        <v>1807.95</v>
      </c>
      <c r="N297" s="11">
        <v>932.76</v>
      </c>
      <c r="O297" s="12">
        <f t="shared" si="44"/>
        <v>6338.76</v>
      </c>
      <c r="P297" s="12">
        <f t="shared" si="47"/>
        <v>2464.8100000000004</v>
      </c>
      <c r="Q297" s="12">
        <f t="shared" si="45"/>
        <v>3898.95</v>
      </c>
      <c r="R297" s="12">
        <f t="shared" si="48"/>
        <v>23035.19</v>
      </c>
      <c r="S297" s="13">
        <v>111</v>
      </c>
    </row>
    <row r="298" spans="1:19" s="19" customFormat="1" ht="33.950000000000003" customHeight="1">
      <c r="A298" s="47">
        <f t="shared" si="49"/>
        <v>294</v>
      </c>
      <c r="B298" s="2" t="s">
        <v>459</v>
      </c>
      <c r="C298" s="2" t="s">
        <v>55</v>
      </c>
      <c r="D298" s="2" t="s">
        <v>56</v>
      </c>
      <c r="E298" s="17" t="s">
        <v>473</v>
      </c>
      <c r="F298" s="18">
        <v>22000</v>
      </c>
      <c r="G298" s="16"/>
      <c r="H298" s="12">
        <v>25</v>
      </c>
      <c r="I298" s="12">
        <f t="shared" si="40"/>
        <v>631.4</v>
      </c>
      <c r="J298" s="12">
        <f t="shared" si="41"/>
        <v>1561.9999999999998</v>
      </c>
      <c r="K298" s="10">
        <f t="shared" si="46"/>
        <v>242.00000000000003</v>
      </c>
      <c r="L298" s="12">
        <f t="shared" si="42"/>
        <v>668.8</v>
      </c>
      <c r="M298" s="12">
        <f t="shared" si="43"/>
        <v>1559.8000000000002</v>
      </c>
      <c r="N298" s="11"/>
      <c r="O298" s="12">
        <f t="shared" si="44"/>
        <v>4664</v>
      </c>
      <c r="P298" s="12">
        <f t="shared" si="47"/>
        <v>1325.1999999999998</v>
      </c>
      <c r="Q298" s="12">
        <f t="shared" si="45"/>
        <v>3363.8</v>
      </c>
      <c r="R298" s="12">
        <f t="shared" si="48"/>
        <v>20674.8</v>
      </c>
      <c r="S298" s="13">
        <v>111</v>
      </c>
    </row>
    <row r="299" spans="1:19" s="19" customFormat="1" ht="33.950000000000003" customHeight="1">
      <c r="A299" s="47">
        <f t="shared" si="49"/>
        <v>295</v>
      </c>
      <c r="B299" s="2" t="s">
        <v>460</v>
      </c>
      <c r="C299" s="2" t="s">
        <v>68</v>
      </c>
      <c r="D299" s="2" t="s">
        <v>461</v>
      </c>
      <c r="E299" s="17" t="s">
        <v>473</v>
      </c>
      <c r="F299" s="15">
        <v>19850</v>
      </c>
      <c r="G299" s="16"/>
      <c r="H299" s="12">
        <v>25</v>
      </c>
      <c r="I299" s="12">
        <f t="shared" si="40"/>
        <v>569.69500000000005</v>
      </c>
      <c r="J299" s="12">
        <f t="shared" si="41"/>
        <v>1409.35</v>
      </c>
      <c r="K299" s="10">
        <f t="shared" si="46"/>
        <v>218.35000000000002</v>
      </c>
      <c r="L299" s="12">
        <f t="shared" si="42"/>
        <v>603.44000000000005</v>
      </c>
      <c r="M299" s="12">
        <f t="shared" si="43"/>
        <v>1407.365</v>
      </c>
      <c r="N299" s="11"/>
      <c r="O299" s="12">
        <f t="shared" si="44"/>
        <v>4208.2</v>
      </c>
      <c r="P299" s="12">
        <f t="shared" si="47"/>
        <v>1198.1350000000002</v>
      </c>
      <c r="Q299" s="12">
        <f t="shared" si="45"/>
        <v>3035.0649999999996</v>
      </c>
      <c r="R299" s="12">
        <f t="shared" si="48"/>
        <v>18651.864999999998</v>
      </c>
      <c r="S299" s="13">
        <v>111</v>
      </c>
    </row>
    <row r="300" spans="1:19" s="19" customFormat="1" ht="33.950000000000003" customHeight="1">
      <c r="A300" s="47">
        <f t="shared" si="49"/>
        <v>296</v>
      </c>
      <c r="B300" s="2" t="s">
        <v>462</v>
      </c>
      <c r="C300" s="2" t="s">
        <v>124</v>
      </c>
      <c r="D300" s="2" t="s">
        <v>463</v>
      </c>
      <c r="E300" s="17" t="s">
        <v>473</v>
      </c>
      <c r="F300" s="15">
        <v>40000</v>
      </c>
      <c r="G300" s="16">
        <v>442.65</v>
      </c>
      <c r="H300" s="12">
        <v>25</v>
      </c>
      <c r="I300" s="12">
        <f t="shared" si="40"/>
        <v>1148</v>
      </c>
      <c r="J300" s="12">
        <f t="shared" si="41"/>
        <v>2839.9999999999995</v>
      </c>
      <c r="K300" s="10">
        <f t="shared" si="46"/>
        <v>440.00000000000006</v>
      </c>
      <c r="L300" s="12">
        <f t="shared" si="42"/>
        <v>1216</v>
      </c>
      <c r="M300" s="12">
        <f t="shared" si="43"/>
        <v>2836</v>
      </c>
      <c r="N300" s="11"/>
      <c r="O300" s="12">
        <f t="shared" si="44"/>
        <v>8480</v>
      </c>
      <c r="P300" s="12">
        <f t="shared" si="47"/>
        <v>2831.65</v>
      </c>
      <c r="Q300" s="12">
        <f t="shared" si="45"/>
        <v>6116</v>
      </c>
      <c r="R300" s="12">
        <f t="shared" si="48"/>
        <v>37168.35</v>
      </c>
      <c r="S300" s="13">
        <v>111</v>
      </c>
    </row>
    <row r="301" spans="1:19" s="19" customFormat="1" ht="33.950000000000003" customHeight="1">
      <c r="A301" s="47">
        <f t="shared" si="49"/>
        <v>297</v>
      </c>
      <c r="B301" s="2" t="s">
        <v>464</v>
      </c>
      <c r="C301" s="2" t="s">
        <v>154</v>
      </c>
      <c r="D301" s="2" t="s">
        <v>433</v>
      </c>
      <c r="E301" s="17" t="s">
        <v>473</v>
      </c>
      <c r="F301" s="15">
        <v>26750</v>
      </c>
      <c r="G301" s="16"/>
      <c r="H301" s="12">
        <v>25</v>
      </c>
      <c r="I301" s="12">
        <f t="shared" si="40"/>
        <v>767.72500000000002</v>
      </c>
      <c r="J301" s="12">
        <f t="shared" si="41"/>
        <v>1899.2499999999998</v>
      </c>
      <c r="K301" s="10">
        <f t="shared" si="46"/>
        <v>294.25000000000006</v>
      </c>
      <c r="L301" s="12">
        <f t="shared" si="42"/>
        <v>813.2</v>
      </c>
      <c r="M301" s="12">
        <f t="shared" si="43"/>
        <v>1896.575</v>
      </c>
      <c r="N301" s="11"/>
      <c r="O301" s="12">
        <f t="shared" si="44"/>
        <v>5671</v>
      </c>
      <c r="P301" s="12">
        <f t="shared" si="47"/>
        <v>1605.9250000000002</v>
      </c>
      <c r="Q301" s="12">
        <f t="shared" si="45"/>
        <v>4090.0749999999998</v>
      </c>
      <c r="R301" s="12">
        <f t="shared" ref="R301:R307" si="50">+F301-P301</f>
        <v>25144.075000000001</v>
      </c>
      <c r="S301" s="13">
        <v>111</v>
      </c>
    </row>
    <row r="302" spans="1:19" s="19" customFormat="1" ht="33.950000000000003" customHeight="1">
      <c r="A302" s="47">
        <f t="shared" si="49"/>
        <v>298</v>
      </c>
      <c r="B302" s="2" t="s">
        <v>465</v>
      </c>
      <c r="C302" s="2" t="s">
        <v>95</v>
      </c>
      <c r="D302" s="2" t="s">
        <v>242</v>
      </c>
      <c r="E302" s="17" t="s">
        <v>475</v>
      </c>
      <c r="F302" s="15">
        <v>17140</v>
      </c>
      <c r="G302" s="16"/>
      <c r="H302" s="12">
        <v>25</v>
      </c>
      <c r="I302" s="12">
        <f t="shared" si="40"/>
        <v>491.91800000000001</v>
      </c>
      <c r="J302" s="12">
        <f t="shared" si="41"/>
        <v>1216.9399999999998</v>
      </c>
      <c r="K302" s="10">
        <f t="shared" si="46"/>
        <v>188.54000000000002</v>
      </c>
      <c r="L302" s="12">
        <f t="shared" si="42"/>
        <v>521.05600000000004</v>
      </c>
      <c r="M302" s="12">
        <f t="shared" si="43"/>
        <v>1215.2260000000001</v>
      </c>
      <c r="N302" s="11"/>
      <c r="O302" s="12">
        <f t="shared" si="44"/>
        <v>3633.68</v>
      </c>
      <c r="P302" s="12">
        <f t="shared" si="47"/>
        <v>1037.9740000000002</v>
      </c>
      <c r="Q302" s="12">
        <f t="shared" si="45"/>
        <v>2620.7060000000001</v>
      </c>
      <c r="R302" s="12">
        <f t="shared" si="50"/>
        <v>16102.026</v>
      </c>
      <c r="S302" s="13">
        <v>111</v>
      </c>
    </row>
    <row r="303" spans="1:19" s="19" customFormat="1" ht="33.950000000000003" customHeight="1">
      <c r="A303" s="47">
        <f t="shared" si="49"/>
        <v>299</v>
      </c>
      <c r="B303" s="2" t="s">
        <v>466</v>
      </c>
      <c r="C303" s="2" t="s">
        <v>95</v>
      </c>
      <c r="D303" s="2" t="s">
        <v>400</v>
      </c>
      <c r="E303" s="17" t="s">
        <v>474</v>
      </c>
      <c r="F303" s="15">
        <v>16350</v>
      </c>
      <c r="G303" s="16"/>
      <c r="H303" s="12">
        <v>25</v>
      </c>
      <c r="I303" s="12">
        <f t="shared" si="40"/>
        <v>469.245</v>
      </c>
      <c r="J303" s="12">
        <f t="shared" si="41"/>
        <v>1160.8499999999999</v>
      </c>
      <c r="K303" s="10">
        <f t="shared" si="46"/>
        <v>179.85000000000002</v>
      </c>
      <c r="L303" s="12">
        <f t="shared" si="42"/>
        <v>497.04</v>
      </c>
      <c r="M303" s="12">
        <f t="shared" si="43"/>
        <v>1159.2150000000001</v>
      </c>
      <c r="N303" s="11"/>
      <c r="O303" s="12">
        <f t="shared" si="44"/>
        <v>3466.2</v>
      </c>
      <c r="P303" s="12">
        <f t="shared" si="47"/>
        <v>991.28500000000008</v>
      </c>
      <c r="Q303" s="12">
        <f t="shared" si="45"/>
        <v>2499.915</v>
      </c>
      <c r="R303" s="12">
        <f t="shared" si="50"/>
        <v>15358.715</v>
      </c>
      <c r="S303" s="13">
        <v>111</v>
      </c>
    </row>
    <row r="304" spans="1:19" s="19" customFormat="1" ht="33.950000000000003" customHeight="1">
      <c r="A304" s="47">
        <f t="shared" si="49"/>
        <v>300</v>
      </c>
      <c r="B304" s="8" t="s">
        <v>467</v>
      </c>
      <c r="C304" s="8" t="s">
        <v>468</v>
      </c>
      <c r="D304" s="8" t="s">
        <v>177</v>
      </c>
      <c r="E304" s="9" t="s">
        <v>473</v>
      </c>
      <c r="F304" s="10">
        <v>25000</v>
      </c>
      <c r="G304" s="11"/>
      <c r="H304" s="12">
        <v>25</v>
      </c>
      <c r="I304" s="12">
        <f t="shared" si="40"/>
        <v>717.5</v>
      </c>
      <c r="J304" s="12">
        <f t="shared" si="41"/>
        <v>1774.9999999999998</v>
      </c>
      <c r="K304" s="10">
        <f t="shared" si="46"/>
        <v>275</v>
      </c>
      <c r="L304" s="12">
        <f t="shared" si="42"/>
        <v>760</v>
      </c>
      <c r="M304" s="12">
        <f t="shared" si="43"/>
        <v>1772.5000000000002</v>
      </c>
      <c r="N304" s="11"/>
      <c r="O304" s="12">
        <f t="shared" si="44"/>
        <v>5300</v>
      </c>
      <c r="P304" s="12">
        <f t="shared" si="47"/>
        <v>1502.5</v>
      </c>
      <c r="Q304" s="12">
        <f t="shared" si="45"/>
        <v>3822.5</v>
      </c>
      <c r="R304" s="12">
        <f t="shared" si="50"/>
        <v>23497.5</v>
      </c>
      <c r="S304" s="13">
        <v>111</v>
      </c>
    </row>
    <row r="305" spans="1:115" s="19" customFormat="1" ht="33.950000000000003" customHeight="1">
      <c r="A305" s="47">
        <f t="shared" si="49"/>
        <v>301</v>
      </c>
      <c r="B305" s="2" t="s">
        <v>469</v>
      </c>
      <c r="C305" s="2" t="s">
        <v>79</v>
      </c>
      <c r="D305" s="2" t="s">
        <v>41</v>
      </c>
      <c r="E305" s="17" t="s">
        <v>474</v>
      </c>
      <c r="F305" s="15">
        <v>16350</v>
      </c>
      <c r="G305" s="16"/>
      <c r="H305" s="12">
        <v>25</v>
      </c>
      <c r="I305" s="12">
        <f t="shared" si="40"/>
        <v>469.245</v>
      </c>
      <c r="J305" s="12">
        <f t="shared" si="41"/>
        <v>1160.8499999999999</v>
      </c>
      <c r="K305" s="10">
        <f t="shared" si="46"/>
        <v>179.85000000000002</v>
      </c>
      <c r="L305" s="12">
        <f t="shared" si="42"/>
        <v>497.04</v>
      </c>
      <c r="M305" s="12">
        <f t="shared" si="43"/>
        <v>1159.2150000000001</v>
      </c>
      <c r="N305" s="11">
        <v>932.76</v>
      </c>
      <c r="O305" s="12">
        <f t="shared" si="44"/>
        <v>4398.96</v>
      </c>
      <c r="P305" s="12">
        <f t="shared" si="47"/>
        <v>1924.0450000000001</v>
      </c>
      <c r="Q305" s="12">
        <f t="shared" si="45"/>
        <v>2499.915</v>
      </c>
      <c r="R305" s="12">
        <f t="shared" si="50"/>
        <v>14425.955</v>
      </c>
      <c r="S305" s="13">
        <v>111</v>
      </c>
    </row>
    <row r="306" spans="1:115" s="19" customFormat="1" ht="33.950000000000003" customHeight="1">
      <c r="A306" s="47">
        <f t="shared" si="49"/>
        <v>302</v>
      </c>
      <c r="B306" s="2" t="s">
        <v>470</v>
      </c>
      <c r="C306" s="2" t="s">
        <v>63</v>
      </c>
      <c r="D306" s="46" t="s">
        <v>471</v>
      </c>
      <c r="E306" s="17" t="s">
        <v>473</v>
      </c>
      <c r="F306" s="15">
        <v>72900</v>
      </c>
      <c r="G306" s="16">
        <v>5914.2</v>
      </c>
      <c r="H306" s="12">
        <v>25</v>
      </c>
      <c r="I306" s="12">
        <f t="shared" si="40"/>
        <v>2092.23</v>
      </c>
      <c r="J306" s="12">
        <f t="shared" si="41"/>
        <v>5175.8999999999996</v>
      </c>
      <c r="K306" s="10">
        <f t="shared" si="46"/>
        <v>801.90000000000009</v>
      </c>
      <c r="L306" s="12">
        <f t="shared" si="42"/>
        <v>2216.16</v>
      </c>
      <c r="M306" s="12">
        <f t="shared" si="43"/>
        <v>5168.6100000000006</v>
      </c>
      <c r="N306" s="11"/>
      <c r="O306" s="12">
        <f t="shared" si="44"/>
        <v>15454.8</v>
      </c>
      <c r="P306" s="12">
        <f t="shared" si="47"/>
        <v>10247.59</v>
      </c>
      <c r="Q306" s="12">
        <f t="shared" si="45"/>
        <v>11146.41</v>
      </c>
      <c r="R306" s="12">
        <f t="shared" si="50"/>
        <v>62652.41</v>
      </c>
      <c r="S306" s="13">
        <v>111</v>
      </c>
    </row>
    <row r="307" spans="1:115" s="19" customFormat="1" ht="33.950000000000003" customHeight="1" thickBot="1">
      <c r="A307" s="47">
        <f t="shared" si="49"/>
        <v>303</v>
      </c>
      <c r="B307" s="8" t="s">
        <v>472</v>
      </c>
      <c r="C307" s="8" t="s">
        <v>84</v>
      </c>
      <c r="D307" s="8" t="s">
        <v>61</v>
      </c>
      <c r="E307" s="9" t="s">
        <v>473</v>
      </c>
      <c r="F307" s="10">
        <v>20000</v>
      </c>
      <c r="G307" s="11"/>
      <c r="H307" s="12">
        <v>25</v>
      </c>
      <c r="I307" s="12">
        <f t="shared" si="40"/>
        <v>574</v>
      </c>
      <c r="J307" s="12">
        <f t="shared" si="41"/>
        <v>1419.9999999999998</v>
      </c>
      <c r="K307" s="10">
        <f t="shared" si="46"/>
        <v>220.00000000000003</v>
      </c>
      <c r="L307" s="12">
        <f t="shared" si="42"/>
        <v>608</v>
      </c>
      <c r="M307" s="12">
        <f t="shared" si="43"/>
        <v>1418</v>
      </c>
      <c r="N307" s="11"/>
      <c r="O307" s="12">
        <f t="shared" si="44"/>
        <v>4240</v>
      </c>
      <c r="P307" s="12">
        <f t="shared" si="47"/>
        <v>1207</v>
      </c>
      <c r="Q307" s="12">
        <f t="shared" si="45"/>
        <v>3058</v>
      </c>
      <c r="R307" s="12">
        <f t="shared" si="50"/>
        <v>18793</v>
      </c>
      <c r="S307" s="13">
        <v>111</v>
      </c>
    </row>
    <row r="308" spans="1:115" s="19" customFormat="1" ht="33.950000000000003" customHeight="1">
      <c r="A308" s="48"/>
      <c r="B308" s="20" t="s">
        <v>27</v>
      </c>
      <c r="C308" s="20"/>
      <c r="D308" s="20"/>
      <c r="E308" s="21"/>
      <c r="F308" s="22">
        <f t="shared" ref="F308:O308" si="51">SUM(F5:F307)</f>
        <v>7954606</v>
      </c>
      <c r="G308" s="23">
        <f t="shared" si="51"/>
        <v>212417.69000000003</v>
      </c>
      <c r="H308" s="22">
        <f t="shared" si="51"/>
        <v>7575</v>
      </c>
      <c r="I308" s="22">
        <f t="shared" si="51"/>
        <v>227945.33219999989</v>
      </c>
      <c r="J308" s="22">
        <f t="shared" si="51"/>
        <v>562647.02599999984</v>
      </c>
      <c r="K308" s="22">
        <f t="shared" si="51"/>
        <v>87500.665999999983</v>
      </c>
      <c r="L308" s="22">
        <f t="shared" si="51"/>
        <v>238061.67239999998</v>
      </c>
      <c r="M308" s="22">
        <f t="shared" si="51"/>
        <v>563981.56540000008</v>
      </c>
      <c r="N308" s="23">
        <f t="shared" si="51"/>
        <v>56897.96</v>
      </c>
      <c r="O308" s="22">
        <f t="shared" si="51"/>
        <v>1737034.2219999994</v>
      </c>
      <c r="P308" s="22">
        <f>SUM(P209)</f>
        <v>2954.32</v>
      </c>
      <c r="Q308" s="22">
        <f>SUM(Q5:Q307)</f>
        <v>1214129.2574000005</v>
      </c>
      <c r="R308" s="24">
        <f>SUM(R5:R307)</f>
        <v>7211708.3453999972</v>
      </c>
      <c r="S308" s="25"/>
    </row>
    <row r="309" spans="1:115" s="31" customFormat="1" ht="35.1" customHeight="1" thickBot="1">
      <c r="A309" s="49"/>
      <c r="B309" s="50"/>
      <c r="C309" s="50"/>
      <c r="D309" s="50"/>
      <c r="E309" s="51"/>
      <c r="F309" s="52"/>
      <c r="G309" s="53"/>
      <c r="H309" s="52"/>
      <c r="I309" s="52"/>
      <c r="J309" s="52"/>
      <c r="K309" s="28"/>
      <c r="L309" s="27"/>
      <c r="M309" s="27"/>
      <c r="N309" s="26"/>
      <c r="O309" s="27"/>
      <c r="P309" s="27"/>
      <c r="Q309" s="27"/>
      <c r="R309" s="27"/>
      <c r="S309" s="29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</row>
    <row r="310" spans="1:115" s="37" customFormat="1" ht="16.5" customHeight="1">
      <c r="A310" s="32"/>
      <c r="B310" s="32"/>
      <c r="C310" s="32"/>
      <c r="D310" s="32"/>
      <c r="E310" s="32"/>
      <c r="F310" s="32"/>
      <c r="G310" s="33"/>
      <c r="H310" s="32"/>
      <c r="I310" s="34"/>
      <c r="J310" s="34"/>
      <c r="K310" s="35"/>
      <c r="L310" s="34"/>
      <c r="M310" s="32"/>
      <c r="N310" s="33"/>
      <c r="O310" s="34"/>
      <c r="P310" s="34"/>
      <c r="Q310" s="34"/>
      <c r="R310" s="34"/>
      <c r="S310" s="36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</row>
    <row r="311" spans="1:115" s="31" customFormat="1" ht="24" customHeight="1">
      <c r="A311" s="32" t="s">
        <v>3</v>
      </c>
      <c r="B311" s="38"/>
      <c r="C311" s="38"/>
      <c r="G311" s="38"/>
      <c r="I311" s="39"/>
      <c r="J311" s="39"/>
      <c r="K311" s="30"/>
      <c r="L311" s="39"/>
      <c r="N311" s="38"/>
      <c r="O311" s="39"/>
      <c r="P311" s="39"/>
      <c r="Q311" s="39"/>
      <c r="R311" s="39"/>
      <c r="S311" s="4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</row>
    <row r="312" spans="1:115" s="31" customFormat="1" ht="24" customHeight="1">
      <c r="A312" s="31" t="s">
        <v>16</v>
      </c>
      <c r="B312" s="38"/>
      <c r="C312" s="38"/>
      <c r="G312" s="38"/>
      <c r="I312" s="39"/>
      <c r="J312" s="39"/>
      <c r="L312" s="39"/>
      <c r="M312" s="39"/>
      <c r="N312" s="40"/>
      <c r="O312" s="39"/>
      <c r="P312" s="39"/>
      <c r="Q312" s="39"/>
      <c r="R312" s="39"/>
      <c r="S312" s="40"/>
    </row>
    <row r="313" spans="1:115" s="31" customFormat="1" ht="24" customHeight="1">
      <c r="A313" s="31" t="s">
        <v>18</v>
      </c>
      <c r="B313" s="38"/>
      <c r="C313" s="38"/>
      <c r="G313" s="38"/>
      <c r="I313" s="39"/>
      <c r="J313" s="39"/>
      <c r="L313" s="39"/>
      <c r="M313" s="39"/>
      <c r="N313" s="40"/>
      <c r="O313" s="39"/>
      <c r="P313" s="39"/>
      <c r="Q313" s="39"/>
      <c r="R313" s="39"/>
      <c r="S313" s="40"/>
    </row>
    <row r="314" spans="1:115" s="31" customFormat="1" ht="24" customHeight="1">
      <c r="A314" s="31" t="s">
        <v>17</v>
      </c>
      <c r="B314" s="38"/>
      <c r="C314" s="38"/>
      <c r="G314" s="38"/>
      <c r="I314" s="39"/>
      <c r="J314" s="39"/>
      <c r="L314" s="39"/>
      <c r="M314" s="39"/>
      <c r="N314" s="40"/>
      <c r="O314" s="39"/>
      <c r="P314" s="39"/>
      <c r="Q314" s="39"/>
      <c r="R314" s="39"/>
      <c r="S314" s="40"/>
    </row>
    <row r="315" spans="1:115" s="31" customFormat="1" ht="24" customHeight="1">
      <c r="A315" s="31" t="s">
        <v>19</v>
      </c>
      <c r="B315" s="38"/>
      <c r="C315" s="38"/>
      <c r="G315" s="38"/>
      <c r="I315" s="39"/>
      <c r="J315" s="39"/>
      <c r="L315" s="39"/>
      <c r="M315" s="39"/>
      <c r="N315" s="40"/>
      <c r="O315" s="39"/>
      <c r="P315" s="39"/>
      <c r="Q315" s="39"/>
      <c r="R315" s="39"/>
      <c r="S315" s="40"/>
    </row>
    <row r="316" spans="1:115" s="31" customFormat="1" ht="24" customHeight="1">
      <c r="A316" s="81" t="s">
        <v>28</v>
      </c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39"/>
      <c r="M316" s="39"/>
      <c r="N316" s="40"/>
      <c r="O316" s="39"/>
      <c r="P316" s="39"/>
      <c r="Q316" s="39"/>
      <c r="R316" s="39"/>
      <c r="S316" s="40"/>
    </row>
    <row r="317" spans="1:115" s="31" customFormat="1" ht="24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39"/>
      <c r="M317" s="39"/>
      <c r="N317" s="40"/>
      <c r="O317" s="39"/>
      <c r="P317" s="39"/>
      <c r="Q317" s="39"/>
      <c r="R317" s="39"/>
      <c r="S317" s="40"/>
    </row>
    <row r="318" spans="1:115" s="31" customFormat="1" ht="24" customHeight="1">
      <c r="B318" s="38"/>
      <c r="C318" s="38"/>
      <c r="G318" s="38"/>
      <c r="I318" s="39"/>
      <c r="J318" s="39"/>
      <c r="L318" s="39"/>
      <c r="M318" s="39"/>
      <c r="N318" s="40"/>
      <c r="O318" s="39"/>
      <c r="P318" s="39"/>
      <c r="Q318" s="39"/>
      <c r="R318" s="39"/>
      <c r="S318" s="40"/>
    </row>
    <row r="319" spans="1:115" s="31" customFormat="1" ht="24" customHeight="1">
      <c r="B319" s="38"/>
      <c r="C319" s="38"/>
      <c r="G319" s="38"/>
      <c r="I319" s="39"/>
      <c r="J319" s="39"/>
      <c r="L319" s="39"/>
      <c r="M319" s="39"/>
      <c r="N319" s="40"/>
      <c r="O319" s="39"/>
      <c r="P319" s="39"/>
      <c r="Q319" s="39"/>
      <c r="R319" s="39"/>
      <c r="S319" s="40"/>
    </row>
    <row r="320" spans="1:115" s="31" customFormat="1" ht="24" customHeight="1">
      <c r="A320" s="32"/>
      <c r="B320" s="38"/>
      <c r="C320" s="38"/>
      <c r="G320" s="38"/>
      <c r="I320" s="39"/>
      <c r="J320" s="39"/>
      <c r="L320" s="39"/>
      <c r="N320" s="38"/>
      <c r="O320" s="39"/>
      <c r="P320" s="39"/>
      <c r="Q320" s="39"/>
      <c r="R320" s="39"/>
      <c r="S320" s="40"/>
    </row>
    <row r="321" spans="1:19" s="31" customFormat="1" ht="24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</row>
    <row r="322" spans="1:19" ht="24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</row>
    <row r="323" spans="1:19" ht="24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</row>
    <row r="324" spans="1:19" ht="24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</row>
    <row r="325" spans="1:19" ht="24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</row>
    <row r="326" spans="1:19" ht="24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</row>
    <row r="327" spans="1:19" ht="15.75">
      <c r="A327" s="41"/>
      <c r="B327" s="42"/>
      <c r="C327" s="42"/>
      <c r="D327" s="42"/>
      <c r="E327" s="42"/>
      <c r="F327" s="42"/>
      <c r="G327" s="43"/>
      <c r="H327" s="41"/>
      <c r="I327" s="41"/>
      <c r="J327" s="41"/>
      <c r="K327" s="41"/>
      <c r="L327" s="41"/>
      <c r="M327" s="41"/>
      <c r="N327" s="43"/>
      <c r="O327" s="41"/>
      <c r="P327" s="41"/>
      <c r="Q327" s="41"/>
      <c r="R327" s="41"/>
      <c r="S327" s="43"/>
    </row>
    <row r="328" spans="1:19" ht="15.75">
      <c r="A328" s="41"/>
      <c r="B328" s="42"/>
      <c r="C328" s="42"/>
      <c r="D328" s="42"/>
      <c r="E328" s="42"/>
      <c r="F328" s="42"/>
      <c r="G328" s="43"/>
      <c r="H328" s="41"/>
      <c r="I328" s="41"/>
      <c r="J328" s="41"/>
      <c r="K328" s="41"/>
      <c r="L328" s="41"/>
      <c r="M328" s="41"/>
      <c r="N328" s="43"/>
      <c r="O328" s="41"/>
      <c r="P328" s="41"/>
      <c r="Q328" s="41"/>
      <c r="R328" s="41"/>
      <c r="S328" s="43"/>
    </row>
    <row r="329" spans="1:19" ht="15.75">
      <c r="A329" s="41"/>
      <c r="B329" s="42"/>
      <c r="C329" s="42"/>
      <c r="D329" s="42"/>
      <c r="E329" s="42"/>
      <c r="F329" s="42"/>
      <c r="G329" s="43"/>
      <c r="H329" s="41"/>
      <c r="I329" s="41"/>
      <c r="J329" s="41"/>
      <c r="K329" s="41"/>
      <c r="L329" s="41"/>
      <c r="M329" s="41"/>
      <c r="N329" s="43"/>
      <c r="O329" s="41"/>
      <c r="P329" s="41"/>
      <c r="Q329" s="41"/>
      <c r="R329" s="41"/>
      <c r="S329" s="43"/>
    </row>
    <row r="330" spans="1:19" ht="15.75">
      <c r="A330" s="41"/>
      <c r="B330" s="42"/>
      <c r="C330" s="42"/>
      <c r="D330" s="42"/>
      <c r="E330" s="42"/>
      <c r="F330" s="42"/>
      <c r="G330" s="43"/>
      <c r="H330" s="41"/>
      <c r="I330" s="41"/>
      <c r="J330" s="41"/>
      <c r="K330" s="41"/>
      <c r="L330" s="41"/>
      <c r="M330" s="41"/>
      <c r="N330" s="43"/>
      <c r="O330" s="41"/>
      <c r="P330" s="41"/>
      <c r="Q330" s="41"/>
      <c r="R330" s="41"/>
      <c r="S330" s="43"/>
    </row>
    <row r="331" spans="1:19" ht="15.75">
      <c r="A331" s="41"/>
      <c r="B331" s="42"/>
      <c r="C331" s="42"/>
      <c r="D331" s="42"/>
      <c r="E331" s="42"/>
      <c r="F331" s="42"/>
      <c r="G331" s="43"/>
      <c r="H331" s="41"/>
      <c r="I331" s="41"/>
      <c r="J331" s="41"/>
      <c r="K331" s="41"/>
      <c r="L331" s="41"/>
      <c r="M331" s="41"/>
      <c r="N331" s="43"/>
      <c r="O331" s="41"/>
      <c r="P331" s="41"/>
      <c r="Q331" s="41"/>
      <c r="R331" s="41"/>
      <c r="S331" s="43"/>
    </row>
    <row r="332" spans="1:19" ht="15.75">
      <c r="A332" s="41"/>
      <c r="B332" s="42"/>
      <c r="C332" s="42"/>
      <c r="D332" s="42"/>
      <c r="E332" s="42"/>
      <c r="F332" s="42"/>
      <c r="G332" s="43"/>
      <c r="H332" s="41"/>
      <c r="I332" s="41"/>
      <c r="J332" s="41"/>
      <c r="K332" s="41"/>
      <c r="L332" s="41"/>
      <c r="M332" s="41"/>
      <c r="N332" s="43"/>
      <c r="O332" s="41"/>
      <c r="P332" s="41"/>
      <c r="Q332" s="41"/>
      <c r="R332" s="41"/>
      <c r="S332" s="43"/>
    </row>
    <row r="333" spans="1:19" ht="15.75">
      <c r="A333" s="41"/>
      <c r="B333" s="42"/>
      <c r="C333" s="42"/>
      <c r="D333" s="42"/>
      <c r="E333" s="42"/>
      <c r="F333" s="42"/>
      <c r="G333" s="43"/>
      <c r="H333" s="41"/>
      <c r="I333" s="41"/>
      <c r="J333" s="41"/>
      <c r="K333" s="41"/>
      <c r="L333" s="41"/>
      <c r="M333" s="41"/>
      <c r="N333" s="43"/>
      <c r="O333" s="41"/>
      <c r="P333" s="41"/>
      <c r="Q333" s="41"/>
      <c r="R333" s="41"/>
      <c r="S333" s="43"/>
    </row>
    <row r="334" spans="1:19" ht="15.75">
      <c r="A334" s="41"/>
      <c r="B334" s="42"/>
      <c r="C334" s="42"/>
      <c r="D334" s="42"/>
      <c r="E334" s="42"/>
      <c r="F334" s="42"/>
      <c r="G334" s="43"/>
      <c r="H334" s="41"/>
      <c r="I334" s="41"/>
      <c r="J334" s="41"/>
      <c r="K334" s="41"/>
      <c r="L334" s="41"/>
      <c r="M334" s="41"/>
      <c r="N334" s="43"/>
      <c r="O334" s="41"/>
      <c r="P334" s="41"/>
      <c r="Q334" s="41"/>
      <c r="R334" s="41"/>
      <c r="S334" s="43"/>
    </row>
    <row r="335" spans="1:19" ht="15.75">
      <c r="A335" s="41"/>
      <c r="B335" s="42"/>
      <c r="C335" s="42"/>
      <c r="D335" s="42"/>
      <c r="E335" s="42"/>
      <c r="F335" s="42"/>
      <c r="G335" s="43"/>
      <c r="H335" s="41"/>
      <c r="I335" s="41"/>
      <c r="J335" s="41"/>
      <c r="K335" s="41"/>
      <c r="L335" s="41"/>
      <c r="M335" s="41"/>
      <c r="N335" s="43"/>
      <c r="O335" s="41"/>
      <c r="P335" s="41"/>
      <c r="Q335" s="41"/>
      <c r="R335" s="41"/>
      <c r="S335" s="43"/>
    </row>
    <row r="336" spans="1:19" ht="15.75">
      <c r="A336" s="41"/>
      <c r="B336" s="42"/>
      <c r="C336" s="42"/>
      <c r="D336" s="42"/>
      <c r="E336" s="42"/>
      <c r="F336" s="42"/>
      <c r="G336" s="43"/>
      <c r="H336" s="41"/>
      <c r="I336" s="41"/>
      <c r="J336" s="41"/>
      <c r="K336" s="41"/>
      <c r="L336" s="41"/>
      <c r="M336" s="41"/>
      <c r="N336" s="43"/>
      <c r="O336" s="41"/>
      <c r="P336" s="41"/>
      <c r="Q336" s="41"/>
      <c r="R336" s="41"/>
      <c r="S336" s="43"/>
    </row>
    <row r="337" spans="1:19" ht="15.75">
      <c r="A337" s="41"/>
      <c r="B337" s="42"/>
      <c r="C337" s="42"/>
      <c r="D337" s="42"/>
      <c r="E337" s="42"/>
      <c r="F337" s="42"/>
      <c r="G337" s="43"/>
      <c r="H337" s="41"/>
      <c r="I337" s="41"/>
      <c r="J337" s="41"/>
      <c r="K337" s="41"/>
      <c r="L337" s="41"/>
      <c r="M337" s="41"/>
      <c r="N337" s="43"/>
      <c r="O337" s="41"/>
      <c r="P337" s="41"/>
      <c r="Q337" s="41"/>
      <c r="R337" s="41"/>
      <c r="S337" s="43"/>
    </row>
    <row r="338" spans="1:19" ht="15.75">
      <c r="A338" s="41"/>
      <c r="B338" s="42"/>
      <c r="C338" s="42"/>
      <c r="D338" s="42"/>
      <c r="E338" s="42"/>
      <c r="F338" s="42"/>
      <c r="G338" s="43"/>
      <c r="H338" s="41"/>
      <c r="I338" s="41"/>
      <c r="J338" s="41"/>
      <c r="K338" s="41"/>
      <c r="L338" s="41"/>
      <c r="M338" s="41"/>
      <c r="N338" s="43"/>
      <c r="O338" s="41"/>
      <c r="P338" s="41"/>
      <c r="Q338" s="41"/>
      <c r="R338" s="41"/>
      <c r="S338" s="43"/>
    </row>
    <row r="357" spans="1:1" ht="15.75" thickBot="1"/>
    <row r="358" spans="1:1">
      <c r="A358" s="1"/>
    </row>
  </sheetData>
  <mergeCells count="11">
    <mergeCell ref="R1:S1"/>
    <mergeCell ref="D1:Q1"/>
    <mergeCell ref="A1:C1"/>
    <mergeCell ref="A325:S325"/>
    <mergeCell ref="A326:S326"/>
    <mergeCell ref="A316:K316"/>
    <mergeCell ref="A317:K317"/>
    <mergeCell ref="A321:S321"/>
    <mergeCell ref="A322:S322"/>
    <mergeCell ref="A323:S323"/>
    <mergeCell ref="A324:S324"/>
  </mergeCells>
  <printOptions horizontalCentered="1"/>
  <pageMargins left="0.25" right="0.25" top="0.75" bottom="0.75" header="0.3" footer="0.3"/>
  <pageSetup paperSize="5" scale="23" fitToHeight="0" orientation="landscape" verticalDpi="4294967295" r:id="rId1"/>
  <headerFooter differentOddEven="1" differentFirst="1"/>
  <rowBreaks count="1" manualBreakCount="1">
    <brk id="321" max="16383" man="1"/>
  </rowBreaks>
  <colBreaks count="1" manualBreakCount="1">
    <brk id="1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ediaz</cp:lastModifiedBy>
  <cp:lastPrinted>2018-07-26T12:50:42Z</cp:lastPrinted>
  <dcterms:created xsi:type="dcterms:W3CDTF">2006-07-11T17:39:34Z</dcterms:created>
  <dcterms:modified xsi:type="dcterms:W3CDTF">2018-10-12T14:56:59Z</dcterms:modified>
</cp:coreProperties>
</file>